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ml.chartshapes+xml"/>
  <Override PartName="/xl/charts/chart18.xml" ContentType="application/vnd.openxmlformats-officedocument.drawingml.chart+xml"/>
  <Override PartName="/xl/drawings/drawing11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ml.chartshapes+xml"/>
  <Override PartName="/xl/charts/chart22.xml" ContentType="application/vnd.openxmlformats-officedocument.drawingml.chart+xml"/>
  <Override PartName="/xl/drawings/drawing13.xml" ContentType="application/vnd.openxmlformats-officedocument.drawingml.chartshape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4.xml" ContentType="application/vnd.openxmlformats-officedocument.drawingml.chartshapes+xml"/>
  <Override PartName="/xl/charts/chart32.xml" ContentType="application/vnd.openxmlformats-officedocument.drawingml.chart+xml"/>
  <Override PartName="/xl/drawings/drawing15.xml" ContentType="application/vnd.openxmlformats-officedocument.drawingml.chartshapes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6.xml" ContentType="application/vnd.openxmlformats-officedocument.drawingml.chartshapes+xml"/>
  <Override PartName="/xl/charts/chart36.xml" ContentType="application/vnd.openxmlformats-officedocument.drawingml.chart+xml"/>
  <Override PartName="/xl/drawings/drawing17.xml" ContentType="application/vnd.openxmlformats-officedocument.drawingml.chartshapes+xml"/>
  <Override PartName="/xl/charts/chart37.xml" ContentType="application/vnd.openxmlformats-officedocument.drawingml.chart+xml"/>
  <Override PartName="/xl/drawings/drawing18.xml" ContentType="application/vnd.openxmlformats-officedocument.drawingml.chartshapes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505\Documents\★NPO関連データ\★ＮＰＯホームページ用データ集\NPOホームページデータ\doc_root\"/>
    </mc:Choice>
  </mc:AlternateContent>
  <bookViews>
    <workbookView xWindow="0" yWindow="0" windowWidth="23700" windowHeight="10590" tabRatio="822"/>
  </bookViews>
  <sheets>
    <sheet name="2021年一覧表（ＮＳＷ）" sheetId="18" r:id="rId1"/>
    <sheet name="2021年全井戸集計表" sheetId="35" r:id="rId2"/>
    <sheet name="1月5日" sheetId="240" r:id="rId3"/>
    <sheet name="1月12日" sheetId="241" r:id="rId4"/>
    <sheet name="1月18日" sheetId="242" r:id="rId5"/>
    <sheet name="1月25日" sheetId="243" r:id="rId6"/>
    <sheet name="2月1日" sheetId="244" r:id="rId7"/>
    <sheet name="2月8日" sheetId="245" r:id="rId8"/>
    <sheet name="2月15日" sheetId="246" r:id="rId9"/>
    <sheet name="2月22日" sheetId="247" r:id="rId10"/>
    <sheet name="3月1日" sheetId="248" r:id="rId11"/>
    <sheet name="3月8日" sheetId="249" r:id="rId12"/>
    <sheet name="3月15日" sheetId="250" r:id="rId13"/>
    <sheet name="3月23日" sheetId="251" r:id="rId14"/>
    <sheet name="3月29日" sheetId="252" r:id="rId15"/>
    <sheet name="4月5日" sheetId="253" r:id="rId16"/>
    <sheet name="4月12日" sheetId="254" r:id="rId17"/>
    <sheet name="4月19日" sheetId="255" r:id="rId18"/>
    <sheet name="4月26日" sheetId="256" r:id="rId19"/>
    <sheet name="5月6日" sheetId="257" r:id="rId20"/>
    <sheet name="5月12日" sheetId="258" r:id="rId21"/>
    <sheet name="5月18日" sheetId="259" r:id="rId22"/>
    <sheet name="5月25日" sheetId="260" r:id="rId23"/>
    <sheet name="5月31日" sheetId="261" r:id="rId24"/>
    <sheet name="6月7日" sheetId="262" r:id="rId25"/>
    <sheet name="6月14日" sheetId="263" r:id="rId26"/>
    <sheet name="6月21日" sheetId="264" r:id="rId27"/>
    <sheet name="6月28日" sheetId="265" r:id="rId28"/>
    <sheet name="7月6日" sheetId="266" r:id="rId29"/>
    <sheet name="7月12日" sheetId="267" r:id="rId30"/>
    <sheet name="7月19日" sheetId="268" r:id="rId31"/>
    <sheet name="7月26日" sheetId="269" r:id="rId32"/>
    <sheet name="8月3日" sheetId="270" r:id="rId33"/>
    <sheet name="8月11日" sheetId="271" r:id="rId34"/>
    <sheet name="8月17日" sheetId="272" r:id="rId35"/>
    <sheet name="8月23日" sheetId="273" r:id="rId36"/>
    <sheet name="8月30日" sheetId="274" r:id="rId37"/>
    <sheet name="9月6日" sheetId="275" r:id="rId38"/>
    <sheet name="9月13日" sheetId="276" r:id="rId39"/>
    <sheet name="9月21日" sheetId="277" r:id="rId40"/>
    <sheet name="9月27日" sheetId="278" r:id="rId41"/>
    <sheet name="10月6日" sheetId="279" r:id="rId42"/>
    <sheet name="10月11日" sheetId="280" r:id="rId43"/>
    <sheet name="10月18日" sheetId="281" r:id="rId44"/>
    <sheet name="10月25日" sheetId="282" r:id="rId45"/>
    <sheet name="11月1日" sheetId="283" r:id="rId46"/>
    <sheet name="11月8日" sheetId="284" r:id="rId47"/>
    <sheet name="11月15日" sheetId="285" r:id="rId48"/>
    <sheet name="11月24日" sheetId="286" r:id="rId49"/>
    <sheet name="11月29日" sheetId="287" r:id="rId50"/>
    <sheet name="12月6日" sheetId="288" r:id="rId51"/>
    <sheet name="12月13日" sheetId="289" r:id="rId52"/>
    <sheet name="12月20日" sheetId="290" r:id="rId53"/>
    <sheet name="12月27日" sheetId="291" r:id="rId54"/>
  </sheets>
  <definedNames>
    <definedName name="_xlnm.Print_Area" localSheetId="42">'10月11日'!$A$1:$R$56</definedName>
    <definedName name="_xlnm.Print_Area" localSheetId="43">'10月18日'!$A$1:$R$56</definedName>
    <definedName name="_xlnm.Print_Area" localSheetId="44">'10月25日'!$A$1:$R$56</definedName>
    <definedName name="_xlnm.Print_Area" localSheetId="41">'10月6日'!$A$1:$R$56</definedName>
    <definedName name="_xlnm.Print_Area" localSheetId="47">'11月15日'!$A$1:$R$56</definedName>
    <definedName name="_xlnm.Print_Area" localSheetId="45">'11月1日'!$A$1:$R$56</definedName>
    <definedName name="_xlnm.Print_Area" localSheetId="48">'11月24日'!$A$1:$R$56</definedName>
    <definedName name="_xlnm.Print_Area" localSheetId="49">'11月29日'!$A$1:$R$56</definedName>
    <definedName name="_xlnm.Print_Area" localSheetId="46">'11月8日'!$A$1:$R$56</definedName>
    <definedName name="_xlnm.Print_Area" localSheetId="51">'12月13日'!$A$1:$R$56</definedName>
    <definedName name="_xlnm.Print_Area" localSheetId="52">'12月20日'!$A$1:$R$56</definedName>
    <definedName name="_xlnm.Print_Area" localSheetId="53">'12月27日'!$A$1:$R$56</definedName>
    <definedName name="_xlnm.Print_Area" localSheetId="50">'12月6日'!$A$1:$R$56</definedName>
    <definedName name="_xlnm.Print_Area" localSheetId="3">'1月12日'!$A$1:$R$56</definedName>
    <definedName name="_xlnm.Print_Area" localSheetId="4">'1月18日'!$A$1:$R$56</definedName>
    <definedName name="_xlnm.Print_Area" localSheetId="5">'1月25日'!$A$1:$R$56</definedName>
    <definedName name="_xlnm.Print_Area" localSheetId="2">'1月5日'!$A$1:$R$56</definedName>
    <definedName name="_xlnm.Print_Area" localSheetId="8">'2月15日'!$A$1:$R$56</definedName>
    <definedName name="_xlnm.Print_Area" localSheetId="6">'2月1日'!$A$1:$R$56</definedName>
    <definedName name="_xlnm.Print_Area" localSheetId="9">'2月22日'!$A$1:$R$56</definedName>
    <definedName name="_xlnm.Print_Area" localSheetId="7">'2月8日'!$A$1:$R$56</definedName>
    <definedName name="_xlnm.Print_Area" localSheetId="12">'3月15日'!$A$1:$R$56</definedName>
    <definedName name="_xlnm.Print_Area" localSheetId="10">'3月1日'!$A$1:$R$56</definedName>
    <definedName name="_xlnm.Print_Area" localSheetId="13">'3月23日'!$A$1:$R$56</definedName>
    <definedName name="_xlnm.Print_Area" localSheetId="14">'3月29日'!$A$1:$R$56</definedName>
    <definedName name="_xlnm.Print_Area" localSheetId="11">'3月8日'!$A$1:$R$56</definedName>
    <definedName name="_xlnm.Print_Area" localSheetId="16">'4月12日'!$A$1:$R$56</definedName>
    <definedName name="_xlnm.Print_Area" localSheetId="17">'4月19日'!$A$1:$R$56</definedName>
    <definedName name="_xlnm.Print_Area" localSheetId="18">'4月26日'!$A$1:$R$56</definedName>
    <definedName name="_xlnm.Print_Area" localSheetId="15">'4月5日'!$A$1:$R$56</definedName>
    <definedName name="_xlnm.Print_Area" localSheetId="20">'5月12日'!$A$1:$R$56</definedName>
    <definedName name="_xlnm.Print_Area" localSheetId="21">'5月18日'!$A$1:$R$56</definedName>
    <definedName name="_xlnm.Print_Area" localSheetId="22">'5月25日'!$A$1:$R$56</definedName>
    <definedName name="_xlnm.Print_Area" localSheetId="23">'5月31日'!$A$1:$R$56</definedName>
    <definedName name="_xlnm.Print_Area" localSheetId="19">'5月6日'!$A$1:$R$56</definedName>
    <definedName name="_xlnm.Print_Area" localSheetId="25">'6月14日'!$A$1:$R$56</definedName>
    <definedName name="_xlnm.Print_Area" localSheetId="26">'6月21日'!$A$1:$R$56</definedName>
    <definedName name="_xlnm.Print_Area" localSheetId="27">'6月28日'!$A$1:$R$56</definedName>
    <definedName name="_xlnm.Print_Area" localSheetId="24">'6月7日'!$A$1:$R$56</definedName>
    <definedName name="_xlnm.Print_Area" localSheetId="29">'7月12日'!$A$1:$R$56</definedName>
    <definedName name="_xlnm.Print_Area" localSheetId="30">'7月19日'!$A$1:$R$56</definedName>
    <definedName name="_xlnm.Print_Area" localSheetId="31">'7月26日'!$A$1:$R$56</definedName>
    <definedName name="_xlnm.Print_Area" localSheetId="28">'7月6日'!$A$1:$R$56</definedName>
    <definedName name="_xlnm.Print_Area" localSheetId="33">'8月11日'!$A$1:$R$56</definedName>
    <definedName name="_xlnm.Print_Area" localSheetId="34">'8月17日'!$A$1:$R$56</definedName>
    <definedName name="_xlnm.Print_Area" localSheetId="35">'8月23日'!$A$1:$R$56</definedName>
    <definedName name="_xlnm.Print_Area" localSheetId="36">'8月30日'!$A$1:$R$56</definedName>
    <definedName name="_xlnm.Print_Area" localSheetId="32">'8月3日'!$A$1:$R$56</definedName>
    <definedName name="_xlnm.Print_Area" localSheetId="38">'9月13日'!$A$1:$R$56</definedName>
    <definedName name="_xlnm.Print_Area" localSheetId="39">'9月21日'!$A$1:$R$56</definedName>
    <definedName name="_xlnm.Print_Area" localSheetId="40">'9月27日'!$A$1:$R$56</definedName>
    <definedName name="_xlnm.Print_Area" localSheetId="37">'9月6日'!$A$1:$R$56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F52" i="35" l="1"/>
  <c r="EF51" i="35"/>
  <c r="EF50" i="35"/>
  <c r="EF49" i="35"/>
  <c r="EF48" i="35"/>
  <c r="EF47" i="35"/>
  <c r="EF46" i="35"/>
  <c r="BQ3" i="35"/>
  <c r="BQ7" i="35"/>
  <c r="BQ5" i="35"/>
  <c r="BQ9" i="35"/>
  <c r="BQ6" i="35"/>
  <c r="BQ4" i="35"/>
  <c r="BQ8" i="35"/>
  <c r="BL5" i="35"/>
  <c r="AL46" i="18" l="1"/>
  <c r="AL52" i="18" l="1"/>
  <c r="AL51" i="18"/>
  <c r="AL50" i="18"/>
  <c r="AL49" i="18"/>
  <c r="AL48" i="18"/>
  <c r="AL47" i="18"/>
  <c r="BI14" i="35" l="1"/>
  <c r="AY46" i="35"/>
  <c r="AY50" i="35"/>
  <c r="AO21" i="35"/>
  <c r="X19" i="35"/>
  <c r="AI39" i="35"/>
  <c r="P54" i="35"/>
  <c r="AQ24" i="35"/>
  <c r="X41" i="35"/>
  <c r="BG18" i="35"/>
  <c r="DW40" i="35"/>
  <c r="DW31" i="35"/>
  <c r="AY11" i="35"/>
  <c r="AA30" i="35"/>
  <c r="BG42" i="35"/>
  <c r="F24" i="35"/>
  <c r="N38" i="35"/>
  <c r="AL44" i="35"/>
  <c r="BK14" i="35"/>
  <c r="L34" i="35"/>
  <c r="S54" i="35"/>
  <c r="L20" i="35"/>
  <c r="L38" i="35"/>
  <c r="F8" i="35"/>
  <c r="E27" i="35"/>
  <c r="AE5" i="35"/>
  <c r="AF38" i="35"/>
  <c r="AB26" i="35"/>
  <c r="AR16" i="35"/>
  <c r="BG13" i="35"/>
  <c r="T49" i="35"/>
  <c r="N13" i="35"/>
  <c r="E35" i="35"/>
  <c r="AC31" i="35"/>
  <c r="AN19" i="35"/>
  <c r="S34" i="35"/>
  <c r="W47" i="35"/>
  <c r="BH50" i="35"/>
  <c r="W44" i="35"/>
  <c r="BH25" i="35"/>
  <c r="T53" i="35"/>
  <c r="P51" i="35"/>
  <c r="BH18" i="35"/>
  <c r="BG6" i="35"/>
  <c r="DW16" i="35"/>
  <c r="Y37" i="35"/>
  <c r="AR5" i="35"/>
  <c r="AB11" i="35"/>
  <c r="X49" i="35"/>
  <c r="BG52" i="35"/>
  <c r="AC41" i="35"/>
  <c r="BI33" i="35"/>
  <c r="BH53" i="35"/>
  <c r="AK30" i="35"/>
  <c r="AA47" i="35"/>
  <c r="AI51" i="35"/>
  <c r="DW19" i="35"/>
  <c r="BK54" i="35"/>
  <c r="AC32" i="35"/>
  <c r="AF34" i="35"/>
  <c r="AC51" i="35"/>
  <c r="AG23" i="35"/>
  <c r="AQ4" i="35"/>
  <c r="Z44" i="35"/>
  <c r="AY48" i="35"/>
  <c r="AY52" i="35"/>
  <c r="AS27" i="35"/>
  <c r="AO52" i="35"/>
  <c r="DW47" i="35"/>
  <c r="P42" i="35"/>
  <c r="AK53" i="35"/>
  <c r="E36" i="35"/>
  <c r="AQ52" i="35"/>
  <c r="BK43" i="35"/>
  <c r="BK42" i="35"/>
  <c r="AM54" i="35"/>
  <c r="AK5" i="35"/>
  <c r="AK16" i="35"/>
  <c r="I45" i="35"/>
  <c r="BH43" i="35"/>
  <c r="I24" i="35"/>
  <c r="AL49" i="35"/>
  <c r="F34" i="35"/>
  <c r="AS45" i="35"/>
  <c r="AY4" i="35"/>
  <c r="Q39" i="35"/>
  <c r="DW23" i="35"/>
  <c r="DW45" i="35"/>
  <c r="BG4" i="35"/>
  <c r="BI12" i="35"/>
  <c r="I54" i="35"/>
  <c r="P40" i="35"/>
  <c r="BI4" i="35"/>
  <c r="BK20" i="35"/>
  <c r="X4" i="35"/>
  <c r="AF39" i="35"/>
  <c r="P12" i="35"/>
  <c r="M29" i="35"/>
  <c r="S36" i="35"/>
  <c r="AN49" i="35"/>
  <c r="Z40" i="35"/>
  <c r="U49" i="35"/>
  <c r="AH27" i="35"/>
  <c r="AL43" i="35"/>
  <c r="Z15" i="35"/>
  <c r="AY17" i="35"/>
  <c r="BH12" i="35"/>
  <c r="BH20" i="35"/>
  <c r="U28" i="35"/>
  <c r="AR25" i="35"/>
  <c r="AW29" i="35"/>
  <c r="DW38" i="35"/>
  <c r="V49" i="35"/>
  <c r="AE48" i="35"/>
  <c r="N29" i="35"/>
  <c r="T41" i="35"/>
  <c r="BH4" i="35"/>
  <c r="AM37" i="35"/>
  <c r="U40" i="35"/>
  <c r="P50" i="35"/>
  <c r="BI3" i="35"/>
  <c r="AY40" i="35"/>
  <c r="J24" i="18"/>
  <c r="BH15" i="35"/>
  <c r="U23" i="35"/>
  <c r="P46" i="35"/>
  <c r="CD18" i="35"/>
  <c r="AR8" i="35"/>
  <c r="AR46" i="35"/>
  <c r="DW18" i="35"/>
  <c r="AL5" i="35"/>
  <c r="R45" i="35"/>
  <c r="J9" i="35"/>
  <c r="I12" i="35"/>
  <c r="S25" i="35"/>
  <c r="F46" i="35"/>
  <c r="AI42" i="35"/>
  <c r="BK19" i="35"/>
  <c r="DW33" i="35"/>
  <c r="W51" i="35"/>
  <c r="Y35" i="35"/>
  <c r="BG44" i="35"/>
  <c r="BK50" i="35"/>
  <c r="AK48" i="35"/>
  <c r="BG8" i="35"/>
  <c r="V33" i="35"/>
  <c r="BH31" i="35"/>
  <c r="AY23" i="35"/>
  <c r="AL41" i="35"/>
  <c r="BK35" i="35"/>
  <c r="AY19" i="35"/>
  <c r="AY32" i="35"/>
  <c r="AY15" i="35"/>
  <c r="BG23" i="35"/>
  <c r="BG25" i="35"/>
  <c r="X53" i="35"/>
  <c r="Z43" i="35"/>
  <c r="X28" i="35"/>
  <c r="AK44" i="35"/>
  <c r="DW46" i="35"/>
  <c r="J52" i="35"/>
  <c r="W50" i="35"/>
  <c r="BI34" i="35"/>
  <c r="AK12" i="35"/>
  <c r="DW13" i="35"/>
  <c r="T33" i="35"/>
  <c r="BG48" i="35"/>
  <c r="AA21" i="35"/>
  <c r="BH6" i="35"/>
  <c r="DZ37" i="35"/>
  <c r="T51" i="35"/>
  <c r="Y25" i="35"/>
  <c r="F51" i="35"/>
  <c r="AB3" i="35"/>
  <c r="R17" i="35"/>
  <c r="O54" i="35"/>
  <c r="AE46" i="35"/>
  <c r="AY12" i="35"/>
  <c r="BI25" i="35"/>
  <c r="AA53" i="35"/>
  <c r="AL21" i="35"/>
  <c r="AE32" i="35"/>
  <c r="U44" i="35"/>
  <c r="AN31" i="35"/>
  <c r="BG45" i="35"/>
  <c r="AY10" i="35"/>
  <c r="AP47" i="35"/>
  <c r="AB49" i="35"/>
  <c r="AK24" i="35"/>
  <c r="CA45" i="35"/>
  <c r="BK39" i="35"/>
  <c r="V30" i="35"/>
  <c r="BK12" i="35"/>
  <c r="P24" i="35"/>
  <c r="Y52" i="35"/>
  <c r="AS31" i="35"/>
  <c r="AP31" i="35"/>
  <c r="I44" i="35"/>
  <c r="AJ9" i="35"/>
  <c r="U30" i="35"/>
  <c r="L50" i="35"/>
  <c r="AG25" i="35"/>
  <c r="AY9" i="35"/>
  <c r="M54" i="35"/>
  <c r="R53" i="35"/>
  <c r="P13" i="35"/>
  <c r="N36" i="35"/>
  <c r="L27" i="35"/>
  <c r="BK13" i="35"/>
  <c r="AH38" i="35"/>
  <c r="AH41" i="35"/>
  <c r="AL33" i="35"/>
  <c r="I52" i="35"/>
  <c r="AF33" i="35"/>
  <c r="AF44" i="35"/>
  <c r="AA52" i="18"/>
  <c r="AG29" i="35"/>
  <c r="AO3" i="35"/>
  <c r="BI21" i="35"/>
  <c r="AQ53" i="35"/>
  <c r="DE50" i="35"/>
  <c r="T26" i="35"/>
  <c r="E26" i="35"/>
  <c r="AH16" i="35"/>
  <c r="BI27" i="35"/>
  <c r="J6" i="35"/>
  <c r="AJ49" i="35"/>
  <c r="BK32" i="35"/>
  <c r="BK46" i="35"/>
  <c r="Y39" i="35"/>
  <c r="BK7" i="35"/>
  <c r="BL54" i="35"/>
  <c r="AK54" i="35"/>
  <c r="O39" i="35"/>
  <c r="AC43" i="35"/>
  <c r="T16" i="35"/>
  <c r="AE31" i="35"/>
  <c r="BI41" i="35"/>
  <c r="AQ47" i="35"/>
  <c r="AR17" i="35"/>
  <c r="R9" i="35"/>
  <c r="U45" i="35"/>
  <c r="J26" i="35"/>
  <c r="F22" i="35"/>
  <c r="I5" i="35"/>
  <c r="E53" i="35"/>
  <c r="AF19" i="35"/>
  <c r="AG8" i="35"/>
  <c r="BU39" i="35"/>
  <c r="CK17" i="35"/>
  <c r="M33" i="35"/>
  <c r="BI37" i="35"/>
  <c r="P3" i="35"/>
  <c r="S29" i="35"/>
  <c r="P43" i="35"/>
  <c r="AI27" i="35"/>
  <c r="AH52" i="35"/>
  <c r="I16" i="35"/>
  <c r="M39" i="35"/>
  <c r="F28" i="35"/>
  <c r="BH23" i="35"/>
  <c r="AF42" i="35"/>
  <c r="DZ35" i="35"/>
  <c r="BG34" i="35"/>
  <c r="AY16" i="35"/>
  <c r="AR38" i="35"/>
  <c r="X48" i="35"/>
  <c r="AN47" i="35"/>
  <c r="AL38" i="35"/>
  <c r="Q9" i="35"/>
  <c r="BK22" i="35"/>
  <c r="AQ43" i="35"/>
  <c r="AG46" i="35"/>
  <c r="N33" i="35"/>
  <c r="J51" i="35"/>
  <c r="U12" i="35"/>
  <c r="Q44" i="35"/>
  <c r="S9" i="35"/>
  <c r="BG27" i="35"/>
  <c r="AY14" i="35"/>
  <c r="BG11" i="35"/>
  <c r="R20" i="35"/>
  <c r="O48" i="35"/>
  <c r="AD20" i="35"/>
  <c r="AJ23" i="35"/>
  <c r="F39" i="35"/>
  <c r="AD53" i="35"/>
  <c r="P36" i="35"/>
  <c r="I31" i="35"/>
  <c r="DZ8" i="35"/>
  <c r="V51" i="35"/>
  <c r="DV10" i="35"/>
  <c r="R51" i="35"/>
  <c r="DF8" i="35"/>
  <c r="AD25" i="35"/>
  <c r="Q42" i="35"/>
  <c r="BF3" i="35"/>
  <c r="I36" i="35"/>
  <c r="E21" i="35"/>
  <c r="AY25" i="35"/>
  <c r="BH48" i="35"/>
  <c r="AI13" i="35"/>
  <c r="J38" i="35"/>
  <c r="BH39" i="35"/>
  <c r="N53" i="35"/>
  <c r="BH26" i="35"/>
  <c r="BG43" i="35"/>
  <c r="AC54" i="35"/>
  <c r="M20" i="35"/>
  <c r="V22" i="35"/>
  <c r="AS36" i="35"/>
  <c r="AI6" i="35"/>
  <c r="DZ33" i="35"/>
  <c r="Y38" i="35"/>
  <c r="CF53" i="35"/>
  <c r="BH46" i="35"/>
  <c r="W27" i="35"/>
  <c r="CQ13" i="35"/>
  <c r="BG53" i="35"/>
  <c r="Z32" i="35"/>
  <c r="AN53" i="35"/>
  <c r="F4" i="35"/>
  <c r="AC48" i="35"/>
  <c r="BW15" i="35"/>
  <c r="O45" i="35"/>
  <c r="DX15" i="35"/>
  <c r="DW24" i="35"/>
  <c r="BH21" i="35"/>
  <c r="BI51" i="35"/>
  <c r="T40" i="35"/>
  <c r="AQ39" i="35"/>
  <c r="AN25" i="35"/>
  <c r="T17" i="35"/>
  <c r="AD32" i="35"/>
  <c r="AY53" i="35"/>
  <c r="W30" i="35"/>
  <c r="BK16" i="35"/>
  <c r="AL19" i="35"/>
  <c r="P34" i="35"/>
  <c r="S40" i="35"/>
  <c r="I49" i="35"/>
  <c r="Z5" i="35"/>
  <c r="Y34" i="35"/>
  <c r="R25" i="18"/>
  <c r="V17" i="35"/>
  <c r="AJ24" i="35"/>
  <c r="W40" i="35"/>
  <c r="AY13" i="35"/>
  <c r="AC36" i="35"/>
  <c r="I48" i="35"/>
  <c r="Y41" i="35"/>
  <c r="C3" i="35"/>
  <c r="AQ32" i="35"/>
  <c r="N21" i="35"/>
  <c r="S51" i="35"/>
  <c r="T25" i="35"/>
  <c r="AP46" i="35"/>
  <c r="AR49" i="35"/>
  <c r="V9" i="35"/>
  <c r="AS50" i="35"/>
  <c r="AE39" i="35"/>
  <c r="Y54" i="35"/>
  <c r="S35" i="35"/>
  <c r="AN38" i="35"/>
  <c r="AB13" i="35"/>
  <c r="BI10" i="35"/>
  <c r="AK22" i="35"/>
  <c r="DW44" i="35"/>
  <c r="Q21" i="35"/>
  <c r="AK31" i="35"/>
  <c r="N31" i="35"/>
  <c r="AS37" i="35"/>
  <c r="BI31" i="35"/>
  <c r="AN23" i="35"/>
  <c r="AB48" i="35"/>
  <c r="AG45" i="35"/>
  <c r="CB29" i="35"/>
  <c r="BH5" i="35"/>
  <c r="BL34" i="35"/>
  <c r="AI45" i="35"/>
  <c r="DZ12" i="35"/>
  <c r="W54" i="35"/>
  <c r="BG29" i="35"/>
  <c r="BL50" i="35"/>
  <c r="AZ3" i="35"/>
  <c r="BH52" i="35"/>
  <c r="BH27" i="35"/>
  <c r="AS32" i="35"/>
  <c r="P45" i="35"/>
  <c r="F23" i="35"/>
  <c r="AK46" i="35"/>
  <c r="BK36" i="35"/>
  <c r="AM39" i="35"/>
  <c r="W16" i="35"/>
  <c r="DW54" i="35"/>
  <c r="BK23" i="35"/>
  <c r="N43" i="35"/>
  <c r="BH10" i="35"/>
  <c r="F49" i="35"/>
  <c r="L14" i="35"/>
  <c r="AC21" i="35"/>
  <c r="AB52" i="35"/>
  <c r="T47" i="35"/>
  <c r="BI39" i="35"/>
  <c r="BG39" i="35"/>
  <c r="AL39" i="35"/>
  <c r="AM20" i="35"/>
  <c r="R47" i="35"/>
  <c r="DX17" i="35"/>
  <c r="N54" i="35"/>
  <c r="AB21" i="35"/>
  <c r="Y46" i="35"/>
  <c r="R38" i="35"/>
  <c r="AP48" i="35"/>
  <c r="AQ9" i="35"/>
  <c r="Q49" i="35"/>
  <c r="BI43" i="35"/>
  <c r="AC11" i="35"/>
  <c r="P38" i="35"/>
  <c r="AJ47" i="35"/>
  <c r="AB30" i="18"/>
  <c r="Q30" i="35"/>
  <c r="CT8" i="35"/>
  <c r="P16" i="35"/>
  <c r="AP20" i="35"/>
  <c r="N39" i="35"/>
  <c r="AE53" i="35"/>
  <c r="DC37" i="35"/>
  <c r="DZ46" i="35"/>
  <c r="Z42" i="35"/>
  <c r="AA28" i="35"/>
  <c r="AJ40" i="35"/>
  <c r="BG30" i="35"/>
  <c r="BL49" i="35"/>
  <c r="DQ3" i="35"/>
  <c r="BI6" i="35"/>
  <c r="AC4" i="35"/>
  <c r="L46" i="35"/>
  <c r="L31" i="35"/>
  <c r="AN46" i="35"/>
  <c r="CE12" i="35"/>
  <c r="BH7" i="35"/>
  <c r="X46" i="35"/>
  <c r="AH20" i="35"/>
  <c r="S14" i="18"/>
  <c r="X54" i="35"/>
  <c r="X29" i="35"/>
  <c r="M48" i="35"/>
  <c r="BK26" i="35"/>
  <c r="AL54" i="35"/>
  <c r="AS23" i="35"/>
  <c r="DW34" i="35"/>
  <c r="AI11" i="35"/>
  <c r="AB24" i="35"/>
  <c r="AQ48" i="35"/>
  <c r="AC44" i="35"/>
  <c r="AP7" i="35"/>
  <c r="V25" i="35"/>
  <c r="Q41" i="35"/>
  <c r="P19" i="35"/>
  <c r="BH51" i="35"/>
  <c r="BH29" i="35"/>
  <c r="X33" i="35"/>
  <c r="Q26" i="35"/>
  <c r="T4" i="35"/>
  <c r="Y3" i="35"/>
  <c r="AP35" i="35"/>
  <c r="Y7" i="35"/>
  <c r="U53" i="35"/>
  <c r="AR45" i="35"/>
  <c r="Y47" i="35"/>
  <c r="AL42" i="35"/>
  <c r="V31" i="35"/>
  <c r="AC24" i="35"/>
  <c r="AP16" i="35"/>
  <c r="E13" i="35"/>
  <c r="AB35" i="35"/>
  <c r="E20" i="35"/>
  <c r="P48" i="35"/>
  <c r="AQ44" i="35"/>
  <c r="AP53" i="35"/>
  <c r="AK37" i="35"/>
  <c r="BI18" i="35"/>
  <c r="AP43" i="35"/>
  <c r="AS41" i="35"/>
  <c r="AC33" i="35"/>
  <c r="CB40" i="35"/>
  <c r="O37" i="35"/>
  <c r="W8" i="35"/>
  <c r="AK26" i="35"/>
  <c r="AB37" i="35"/>
  <c r="AB39" i="35"/>
  <c r="BH16" i="35"/>
  <c r="CC18" i="35"/>
  <c r="AB26" i="18"/>
  <c r="BI13" i="35"/>
  <c r="AP5" i="35"/>
  <c r="BG36" i="35"/>
  <c r="Q54" i="35"/>
  <c r="AA31" i="35"/>
  <c r="X42" i="35"/>
  <c r="S7" i="35"/>
  <c r="AE16" i="35"/>
  <c r="P21" i="35"/>
  <c r="AF6" i="35"/>
  <c r="DR33" i="35"/>
  <c r="I21" i="35"/>
  <c r="BK10" i="35"/>
  <c r="AG35" i="35"/>
  <c r="Y36" i="35"/>
  <c r="AF46" i="35"/>
  <c r="DW29" i="35"/>
  <c r="AH32" i="35"/>
  <c r="AA43" i="35"/>
  <c r="AI19" i="35"/>
  <c r="Z52" i="35"/>
  <c r="M30" i="35"/>
  <c r="AJ46" i="35"/>
  <c r="AC35" i="35"/>
  <c r="BJ3" i="35"/>
  <c r="E10" i="35"/>
  <c r="BG41" i="35"/>
  <c r="AL12" i="35"/>
  <c r="BY34" i="35"/>
  <c r="AN16" i="35"/>
  <c r="F41" i="35"/>
  <c r="AL17" i="35"/>
  <c r="P26" i="35"/>
  <c r="R41" i="35"/>
  <c r="W23" i="35"/>
  <c r="N25" i="35"/>
  <c r="V20" i="35"/>
  <c r="X25" i="35"/>
  <c r="DZ19" i="35"/>
  <c r="DZ45" i="35"/>
  <c r="DW50" i="35"/>
  <c r="AN48" i="35"/>
  <c r="AD13" i="35"/>
  <c r="D6" i="18"/>
  <c r="AE50" i="35"/>
  <c r="AO26" i="35"/>
  <c r="BH8" i="35"/>
  <c r="U38" i="35"/>
  <c r="S44" i="35"/>
  <c r="AA45" i="35"/>
  <c r="AR24" i="35"/>
  <c r="E30" i="35"/>
  <c r="Z25" i="35"/>
  <c r="AA40" i="35"/>
  <c r="J36" i="35"/>
  <c r="AE4" i="35"/>
  <c r="N50" i="35"/>
  <c r="AH26" i="35"/>
  <c r="AO18" i="35"/>
  <c r="U46" i="35"/>
  <c r="T45" i="35"/>
  <c r="Y42" i="35"/>
  <c r="M13" i="35"/>
  <c r="M38" i="35"/>
  <c r="BG50" i="35"/>
  <c r="N45" i="35"/>
  <c r="AH9" i="35"/>
  <c r="M34" i="35"/>
  <c r="I28" i="35"/>
  <c r="AO16" i="35"/>
  <c r="W43" i="35"/>
  <c r="AN20" i="35"/>
  <c r="AC19" i="35"/>
  <c r="CE6" i="35"/>
  <c r="AG5" i="35"/>
  <c r="AL9" i="35"/>
  <c r="AE26" i="35"/>
  <c r="AK43" i="35"/>
  <c r="AY18" i="35"/>
  <c r="F25" i="35"/>
  <c r="AE7" i="35"/>
  <c r="AJ18" i="35"/>
  <c r="BH41" i="35"/>
  <c r="P29" i="35"/>
  <c r="L15" i="35"/>
  <c r="AP18" i="35"/>
  <c r="E28" i="35"/>
  <c r="BM11" i="35"/>
  <c r="AS25" i="35"/>
  <c r="V6" i="18"/>
  <c r="BG19" i="35"/>
  <c r="AC48" i="18"/>
  <c r="BI22" i="35"/>
  <c r="AQ33" i="35"/>
  <c r="Y15" i="35"/>
  <c r="AA44" i="35"/>
  <c r="CK27" i="35"/>
  <c r="L33" i="35"/>
  <c r="Y28" i="35"/>
  <c r="V27" i="35"/>
  <c r="AO53" i="35"/>
  <c r="R29" i="35"/>
  <c r="BL52" i="35"/>
  <c r="CC21" i="35"/>
  <c r="AQ28" i="35"/>
  <c r="CU51" i="35"/>
  <c r="CR26" i="35"/>
  <c r="Z47" i="35"/>
  <c r="P14" i="35"/>
  <c r="AM47" i="35"/>
  <c r="Y48" i="35"/>
  <c r="BI9" i="35"/>
  <c r="BG26" i="35"/>
  <c r="F43" i="35"/>
  <c r="AR26" i="35"/>
  <c r="BI54" i="35"/>
  <c r="AK42" i="35"/>
  <c r="C13" i="18"/>
  <c r="BI47" i="35"/>
  <c r="AY6" i="35"/>
  <c r="AM44" i="35"/>
  <c r="S11" i="35"/>
  <c r="AA54" i="35"/>
  <c r="J10" i="35"/>
  <c r="U42" i="35"/>
  <c r="R22" i="35"/>
  <c r="BG21" i="35"/>
  <c r="BH45" i="35"/>
  <c r="AE27" i="35"/>
  <c r="V8" i="35"/>
  <c r="DZ6" i="35"/>
  <c r="L22" i="18"/>
  <c r="M32" i="35"/>
  <c r="BI30" i="35"/>
  <c r="DH32" i="35"/>
  <c r="DD49" i="35"/>
  <c r="AM28" i="35"/>
  <c r="BK9" i="35"/>
  <c r="AO34" i="35"/>
  <c r="AY22" i="35"/>
  <c r="F14" i="35"/>
  <c r="AY54" i="35"/>
  <c r="AL18" i="35"/>
  <c r="BK18" i="35"/>
  <c r="O42" i="35"/>
  <c r="M37" i="35"/>
  <c r="J22" i="35"/>
  <c r="Q28" i="35"/>
  <c r="AM43" i="35"/>
  <c r="Q37" i="35"/>
  <c r="U9" i="35"/>
  <c r="AS47" i="35"/>
  <c r="AY45" i="35"/>
  <c r="AJ45" i="35"/>
  <c r="AR32" i="35"/>
  <c r="F54" i="35"/>
  <c r="V38" i="35"/>
  <c r="S47" i="35"/>
  <c r="AH21" i="35"/>
  <c r="BK37" i="35"/>
  <c r="AY8" i="35"/>
  <c r="AR19" i="35"/>
  <c r="AA18" i="35"/>
  <c r="F6" i="35"/>
  <c r="DW53" i="35"/>
  <c r="AS17" i="35"/>
  <c r="I15" i="35"/>
  <c r="AC29" i="35"/>
  <c r="M27" i="35"/>
  <c r="S49" i="35"/>
  <c r="R37" i="35"/>
  <c r="AM24" i="35"/>
  <c r="AR14" i="35"/>
  <c r="AO48" i="35"/>
  <c r="Z10" i="35"/>
  <c r="BL48" i="35"/>
  <c r="AF12" i="35"/>
  <c r="AL15" i="35"/>
  <c r="X50" i="35"/>
  <c r="AO5" i="35"/>
  <c r="BK52" i="35"/>
  <c r="AR12" i="35"/>
  <c r="M31" i="35"/>
  <c r="X11" i="35"/>
  <c r="AK9" i="35"/>
  <c r="AK39" i="35"/>
  <c r="AB29" i="35"/>
  <c r="X38" i="35"/>
  <c r="N46" i="35"/>
  <c r="BI5" i="35"/>
  <c r="F36" i="35"/>
  <c r="AJ53" i="35"/>
  <c r="BG31" i="35"/>
  <c r="AY29" i="35"/>
  <c r="I20" i="35"/>
  <c r="AB33" i="35"/>
  <c r="Y43" i="35"/>
  <c r="AJ26" i="35"/>
  <c r="S41" i="35"/>
  <c r="M3" i="35"/>
  <c r="DB27" i="35"/>
  <c r="O9" i="35"/>
  <c r="AY30" i="35"/>
  <c r="AO41" i="35"/>
  <c r="AC46" i="35"/>
  <c r="U15" i="35"/>
  <c r="P11" i="35"/>
  <c r="Q43" i="35"/>
  <c r="AI53" i="35"/>
  <c r="N20" i="35"/>
  <c r="AY27" i="35"/>
  <c r="Q52" i="35"/>
  <c r="AE28" i="35"/>
  <c r="AA36" i="35"/>
  <c r="V24" i="35"/>
  <c r="BH17" i="35"/>
  <c r="BD3" i="35"/>
  <c r="Q29" i="35"/>
  <c r="AL50" i="35"/>
  <c r="AY51" i="35"/>
  <c r="W46" i="35"/>
  <c r="Q35" i="35"/>
  <c r="AR33" i="35"/>
  <c r="AM17" i="35"/>
  <c r="AF7" i="35"/>
  <c r="BK6" i="35"/>
  <c r="P52" i="35"/>
  <c r="I7" i="35"/>
  <c r="S10" i="35"/>
  <c r="AG4" i="35"/>
  <c r="AY33" i="35"/>
  <c r="M10" i="35"/>
  <c r="DT51" i="35"/>
  <c r="BX52" i="35"/>
  <c r="AK49" i="35"/>
  <c r="AN45" i="35"/>
  <c r="AH51" i="35"/>
  <c r="BK29" i="35"/>
  <c r="E46" i="35"/>
  <c r="AG51" i="35"/>
  <c r="BH24" i="35"/>
  <c r="S46" i="35"/>
  <c r="AH45" i="35"/>
  <c r="S42" i="35"/>
  <c r="R40" i="35"/>
  <c r="L35" i="35"/>
  <c r="AM26" i="35"/>
  <c r="X31" i="35"/>
  <c r="I40" i="35"/>
  <c r="F20" i="35"/>
  <c r="AQ42" i="35"/>
  <c r="CT37" i="35"/>
  <c r="AK6" i="35"/>
  <c r="Y24" i="35"/>
  <c r="O47" i="35"/>
  <c r="AT13" i="35"/>
  <c r="CJ31" i="35"/>
  <c r="G35" i="18"/>
  <c r="AR10" i="35"/>
  <c r="E42" i="35"/>
  <c r="E47" i="35"/>
  <c r="AU18" i="35"/>
  <c r="BZ23" i="35"/>
  <c r="AF37" i="35"/>
  <c r="AE38" i="35"/>
  <c r="X44" i="35"/>
  <c r="L52" i="35"/>
  <c r="Z27" i="35"/>
  <c r="AN13" i="35"/>
  <c r="AH48" i="35"/>
  <c r="AE21" i="35"/>
  <c r="AG54" i="35"/>
  <c r="V54" i="35"/>
  <c r="AN36" i="35"/>
  <c r="I23" i="35"/>
  <c r="AB28" i="35"/>
  <c r="BI38" i="35"/>
  <c r="BH34" i="35"/>
  <c r="BK34" i="35"/>
  <c r="DG38" i="35"/>
  <c r="AC25" i="35"/>
  <c r="AQ51" i="35"/>
  <c r="Z36" i="35"/>
  <c r="AC23" i="35"/>
  <c r="AJ13" i="35"/>
  <c r="F29" i="35"/>
  <c r="BG47" i="35"/>
  <c r="AA10" i="18"/>
  <c r="BZ36" i="35"/>
  <c r="AF13" i="35"/>
  <c r="U22" i="35"/>
  <c r="AS44" i="35"/>
  <c r="W38" i="35"/>
  <c r="BP11" i="35"/>
  <c r="M6" i="35"/>
  <c r="T8" i="35"/>
  <c r="R32" i="35"/>
  <c r="AD26" i="35"/>
  <c r="N32" i="35"/>
  <c r="AB45" i="35"/>
  <c r="AI48" i="35"/>
  <c r="AF8" i="35"/>
  <c r="AI5" i="35"/>
  <c r="DG3" i="35"/>
  <c r="F32" i="35"/>
  <c r="BL44" i="35"/>
  <c r="M47" i="35"/>
  <c r="AQ3" i="35"/>
  <c r="AO9" i="35"/>
  <c r="AH32" i="18"/>
  <c r="N23" i="35"/>
  <c r="T28" i="35"/>
  <c r="R26" i="35"/>
  <c r="AG50" i="35"/>
  <c r="AE9" i="18"/>
  <c r="AF45" i="35"/>
  <c r="AE23" i="35"/>
  <c r="V50" i="35"/>
  <c r="O18" i="35"/>
  <c r="AC9" i="35"/>
  <c r="S15" i="35"/>
  <c r="AH35" i="35"/>
  <c r="AO37" i="35"/>
  <c r="AH42" i="35"/>
  <c r="BL30" i="35"/>
  <c r="F9" i="18"/>
  <c r="M24" i="35"/>
  <c r="E49" i="35"/>
  <c r="AM10" i="35"/>
  <c r="L36" i="35"/>
  <c r="AH50" i="35"/>
  <c r="BG46" i="35"/>
  <c r="AA9" i="35"/>
  <c r="AB41" i="35"/>
  <c r="AP36" i="35"/>
  <c r="S43" i="35"/>
  <c r="AR52" i="35"/>
  <c r="AS35" i="35"/>
  <c r="L13" i="35"/>
  <c r="BU41" i="35"/>
  <c r="T5" i="35"/>
  <c r="Z28" i="35"/>
  <c r="BI32" i="35"/>
  <c r="AL40" i="35"/>
  <c r="L18" i="35"/>
  <c r="J19" i="35"/>
  <c r="AJ5" i="35"/>
  <c r="DZ24" i="35"/>
  <c r="AJ28" i="35"/>
  <c r="O28" i="35"/>
  <c r="R43" i="35"/>
  <c r="B43" i="18"/>
  <c r="AC45" i="35"/>
  <c r="AG38" i="35"/>
  <c r="M16" i="35"/>
  <c r="R54" i="35"/>
  <c r="X12" i="35"/>
  <c r="O14" i="35"/>
  <c r="V46" i="35"/>
  <c r="J31" i="35"/>
  <c r="AJ16" i="35"/>
  <c r="U47" i="35"/>
  <c r="S27" i="35"/>
  <c r="V5" i="35"/>
  <c r="W34" i="35"/>
  <c r="AB40" i="35"/>
  <c r="AC8" i="35"/>
  <c r="V18" i="35"/>
  <c r="L49" i="35"/>
  <c r="I6" i="35"/>
  <c r="AP41" i="35"/>
  <c r="AQ46" i="35"/>
  <c r="DW52" i="35"/>
  <c r="N16" i="35"/>
  <c r="T48" i="35"/>
  <c r="M9" i="35"/>
  <c r="AK4" i="35"/>
  <c r="W49" i="18"/>
  <c r="AH3" i="35"/>
  <c r="BK27" i="35"/>
  <c r="L42" i="35"/>
  <c r="BI17" i="35"/>
  <c r="AC34" i="35"/>
  <c r="AQ54" i="35"/>
  <c r="AK41" i="35"/>
  <c r="F17" i="35"/>
  <c r="CN46" i="35"/>
  <c r="DZ34" i="35"/>
  <c r="N12" i="35"/>
  <c r="DE41" i="35"/>
  <c r="V8" i="18"/>
  <c r="J29" i="35"/>
  <c r="AI7" i="35"/>
  <c r="AI40" i="35"/>
  <c r="AI28" i="35"/>
  <c r="AP32" i="35"/>
  <c r="AJ36" i="35"/>
  <c r="Z22" i="35"/>
  <c r="AL37" i="35"/>
  <c r="F37" i="35"/>
  <c r="AP38" i="35"/>
  <c r="W41" i="35"/>
  <c r="AR36" i="35"/>
  <c r="AL34" i="35"/>
  <c r="DW51" i="35"/>
  <c r="I33" i="35"/>
  <c r="BI50" i="35"/>
  <c r="T30" i="35"/>
  <c r="AD11" i="35"/>
  <c r="I41" i="35"/>
  <c r="AY47" i="35"/>
  <c r="AC16" i="35"/>
  <c r="R33" i="35"/>
  <c r="V12" i="35"/>
  <c r="J54" i="35"/>
  <c r="DW42" i="35"/>
  <c r="AK27" i="35"/>
  <c r="V40" i="35"/>
  <c r="Y8" i="35"/>
  <c r="Z39" i="35"/>
  <c r="F30" i="35"/>
  <c r="L39" i="35"/>
  <c r="I46" i="35"/>
  <c r="U38" i="18"/>
  <c r="AF14" i="35"/>
  <c r="M26" i="35"/>
  <c r="R48" i="35"/>
  <c r="BK51" i="35"/>
  <c r="M42" i="35"/>
  <c r="AB43" i="35"/>
  <c r="BI28" i="35"/>
  <c r="AK7" i="35"/>
  <c r="AI15" i="35"/>
  <c r="AL47" i="35"/>
  <c r="AY28" i="35"/>
  <c r="U54" i="18"/>
  <c r="AQ10" i="35"/>
  <c r="AM30" i="35"/>
  <c r="AG28" i="35"/>
  <c r="V48" i="35"/>
  <c r="C12" i="18"/>
  <c r="E51" i="35"/>
  <c r="AM31" i="35"/>
  <c r="G7" i="18"/>
  <c r="AL3" i="35"/>
  <c r="AK19" i="35"/>
  <c r="X37" i="35"/>
  <c r="H20" i="18"/>
  <c r="AN51" i="35"/>
  <c r="Q19" i="35"/>
  <c r="AR6" i="35"/>
  <c r="CB54" i="35"/>
  <c r="M40" i="35"/>
  <c r="CN43" i="35"/>
  <c r="AP24" i="35"/>
  <c r="I39" i="18"/>
  <c r="AM6" i="35"/>
  <c r="E44" i="35"/>
  <c r="AJ48" i="35"/>
  <c r="N26" i="35"/>
  <c r="P23" i="35"/>
  <c r="AQ18" i="35"/>
  <c r="Z17" i="35"/>
  <c r="I50" i="35"/>
  <c r="AR54" i="35"/>
  <c r="O12" i="35"/>
  <c r="M43" i="35"/>
  <c r="W45" i="35"/>
  <c r="W28" i="35"/>
  <c r="AN21" i="35"/>
  <c r="AA8" i="35"/>
  <c r="S37" i="35"/>
  <c r="AJ35" i="35"/>
  <c r="N52" i="35"/>
  <c r="DY44" i="35"/>
  <c r="AC47" i="35"/>
  <c r="V45" i="35"/>
  <c r="DZ10" i="35"/>
  <c r="I19" i="18"/>
  <c r="AA16" i="35"/>
  <c r="AB38" i="35"/>
  <c r="P15" i="35"/>
  <c r="BK31" i="35"/>
  <c r="M17" i="35"/>
  <c r="AK23" i="35"/>
  <c r="Z35" i="35"/>
  <c r="L22" i="35"/>
  <c r="AQ26" i="35"/>
  <c r="AE17" i="35"/>
  <c r="AA37" i="35"/>
  <c r="DI47" i="35"/>
  <c r="AH13" i="35"/>
  <c r="L32" i="35"/>
  <c r="AP22" i="35"/>
  <c r="AW18" i="35"/>
  <c r="CW37" i="35"/>
  <c r="CW19" i="35"/>
  <c r="L19" i="35"/>
  <c r="I43" i="35"/>
  <c r="AA19" i="35"/>
  <c r="CS20" i="35"/>
  <c r="BZ51" i="35"/>
  <c r="AS54" i="35"/>
  <c r="DH29" i="35"/>
  <c r="AO25" i="35"/>
  <c r="S11" i="18"/>
  <c r="AS9" i="35"/>
  <c r="L8" i="35"/>
  <c r="DZ39" i="35"/>
  <c r="DT6" i="35"/>
  <c r="Y49" i="35"/>
  <c r="BK30" i="35"/>
  <c r="AO49" i="35"/>
  <c r="AS53" i="35"/>
  <c r="AG44" i="18"/>
  <c r="CF41" i="35"/>
  <c r="BI45" i="35"/>
  <c r="AJ10" i="35"/>
  <c r="CK18" i="35"/>
  <c r="AC43" i="18"/>
  <c r="S17" i="18"/>
  <c r="DI17" i="35"/>
  <c r="R17" i="18"/>
  <c r="R8" i="35"/>
  <c r="Y22" i="35"/>
  <c r="AB54" i="35"/>
  <c r="BL41" i="35"/>
  <c r="E16" i="18"/>
  <c r="AA48" i="35"/>
  <c r="R6" i="35"/>
  <c r="AK15" i="35"/>
  <c r="AO6" i="35"/>
  <c r="CL31" i="35"/>
  <c r="BG24" i="35"/>
  <c r="AS21" i="35"/>
  <c r="BH47" i="35"/>
  <c r="AM45" i="35"/>
  <c r="BI20" i="35"/>
  <c r="E19" i="35"/>
  <c r="T10" i="35"/>
  <c r="AB50" i="35"/>
  <c r="AS7" i="35"/>
  <c r="BK11" i="35"/>
  <c r="AA22" i="35"/>
  <c r="AA4" i="35"/>
  <c r="BK4" i="35"/>
  <c r="AO54" i="35"/>
  <c r="Q11" i="35"/>
  <c r="DZ22" i="35"/>
  <c r="U25" i="35"/>
  <c r="AL35" i="35"/>
  <c r="AH23" i="35"/>
  <c r="CL24" i="35"/>
  <c r="BI40" i="35"/>
  <c r="BG35" i="35"/>
  <c r="Y13" i="35"/>
  <c r="X8" i="35"/>
  <c r="J49" i="35"/>
  <c r="Y27" i="18"/>
  <c r="AE11" i="35"/>
  <c r="AH33" i="35"/>
  <c r="AH47" i="35"/>
  <c r="CK10" i="35"/>
  <c r="CV36" i="35"/>
  <c r="AY36" i="35"/>
  <c r="AG49" i="35"/>
  <c r="DW15" i="35"/>
  <c r="DW21" i="35"/>
  <c r="R14" i="35"/>
  <c r="U43" i="35"/>
  <c r="I35" i="35"/>
  <c r="AR34" i="35"/>
  <c r="AN41" i="35"/>
  <c r="AY7" i="35"/>
  <c r="X30" i="35"/>
  <c r="Z48" i="35"/>
  <c r="V23" i="35"/>
  <c r="BH42" i="35"/>
  <c r="AN28" i="35"/>
  <c r="V14" i="35"/>
  <c r="AF22" i="35"/>
  <c r="BK17" i="35"/>
  <c r="V36" i="35"/>
  <c r="AD17" i="35"/>
  <c r="E45" i="35"/>
  <c r="BG9" i="35"/>
  <c r="N48" i="35"/>
  <c r="S8" i="35"/>
  <c r="AY39" i="35"/>
  <c r="BY13" i="35"/>
  <c r="E50" i="35"/>
  <c r="BG10" i="35"/>
  <c r="AL25" i="35"/>
  <c r="CY49" i="35"/>
  <c r="AQ16" i="35"/>
  <c r="AI31" i="35"/>
  <c r="AG3" i="35"/>
  <c r="AL52" i="35"/>
  <c r="Q46" i="35"/>
  <c r="AJ51" i="35"/>
  <c r="F35" i="35"/>
  <c r="AA29" i="35"/>
  <c r="AP51" i="35"/>
  <c r="AJ29" i="35"/>
  <c r="AQ30" i="35"/>
  <c r="Z29" i="35"/>
  <c r="J16" i="35"/>
  <c r="AJ42" i="35"/>
  <c r="J32" i="35"/>
  <c r="AD33" i="35"/>
  <c r="DS25" i="35"/>
  <c r="Q25" i="35"/>
  <c r="T32" i="35"/>
  <c r="T37" i="35"/>
  <c r="Z9" i="18"/>
  <c r="BH44" i="35"/>
  <c r="O16" i="35"/>
  <c r="BQ24" i="35"/>
  <c r="AR11" i="35"/>
  <c r="BL43" i="35"/>
  <c r="AP8" i="35"/>
  <c r="AK52" i="35"/>
  <c r="AQ37" i="35"/>
  <c r="BG49" i="35"/>
  <c r="L53" i="18"/>
  <c r="F43" i="18"/>
  <c r="U7" i="35"/>
  <c r="AR27" i="35"/>
  <c r="AF24" i="35"/>
  <c r="I26" i="35"/>
  <c r="AQ22" i="35"/>
  <c r="AM51" i="35"/>
  <c r="AQ21" i="35"/>
  <c r="L44" i="35"/>
  <c r="Y40" i="35"/>
  <c r="BM51" i="35"/>
  <c r="Z45" i="35"/>
  <c r="AP49" i="35"/>
  <c r="Y33" i="35"/>
  <c r="P17" i="35"/>
  <c r="DA39" i="35"/>
  <c r="AB36" i="35"/>
  <c r="F40" i="35"/>
  <c r="X3" i="35"/>
  <c r="AE33" i="35"/>
  <c r="AY41" i="35"/>
  <c r="AR43" i="35"/>
  <c r="AW38" i="35"/>
  <c r="AW30" i="35"/>
  <c r="T27" i="18"/>
  <c r="W32" i="35"/>
  <c r="DW36" i="35"/>
  <c r="AR29" i="35"/>
  <c r="W47" i="18"/>
  <c r="I3" i="18"/>
  <c r="CK13" i="35"/>
  <c r="BH30" i="35"/>
  <c r="J30" i="35"/>
  <c r="BK47" i="35"/>
  <c r="DY27" i="35"/>
  <c r="N19" i="35"/>
  <c r="AN54" i="35"/>
  <c r="B24" i="18"/>
  <c r="AN32" i="35"/>
  <c r="AA32" i="35"/>
  <c r="U34" i="18"/>
  <c r="F18" i="35"/>
  <c r="AE44" i="35"/>
  <c r="Q18" i="35"/>
  <c r="AH31" i="35"/>
  <c r="AN42" i="35"/>
  <c r="J53" i="35"/>
  <c r="BI23" i="35"/>
  <c r="S50" i="35"/>
  <c r="F52" i="35"/>
  <c r="BG37" i="35"/>
  <c r="J44" i="35"/>
  <c r="I18" i="35"/>
  <c r="I32" i="35"/>
  <c r="AD54" i="35"/>
  <c r="AM38" i="35"/>
  <c r="AE29" i="35"/>
  <c r="CT16" i="35"/>
  <c r="DV22" i="35"/>
  <c r="Y4" i="35"/>
  <c r="E48" i="35"/>
  <c r="AP25" i="35"/>
  <c r="J50" i="35"/>
  <c r="R35" i="35"/>
  <c r="DX33" i="35"/>
  <c r="AU15" i="35"/>
  <c r="BH11" i="35"/>
  <c r="AP40" i="35"/>
  <c r="EB21" i="35"/>
  <c r="AX15" i="35"/>
  <c r="Z38" i="18"/>
  <c r="AB15" i="35"/>
  <c r="CX11" i="35"/>
  <c r="BT42" i="35"/>
  <c r="U50" i="35"/>
  <c r="AA5" i="35"/>
  <c r="AR28" i="35"/>
  <c r="F7" i="35"/>
  <c r="DZ26" i="35"/>
  <c r="R44" i="35"/>
  <c r="AA14" i="35"/>
  <c r="N3" i="35"/>
  <c r="I27" i="18"/>
  <c r="Q7" i="35"/>
  <c r="BG7" i="35"/>
  <c r="AH11" i="35"/>
  <c r="E31" i="35"/>
  <c r="D3" i="35"/>
  <c r="S21" i="35"/>
  <c r="O29" i="35"/>
  <c r="DV46" i="35"/>
  <c r="F50" i="35"/>
  <c r="AE18" i="35"/>
  <c r="AC40" i="35"/>
  <c r="T52" i="35"/>
  <c r="DW14" i="35"/>
  <c r="Z19" i="35"/>
  <c r="CT49" i="35"/>
  <c r="AI9" i="35"/>
  <c r="DA53" i="35"/>
  <c r="AF31" i="35"/>
  <c r="CI23" i="35"/>
  <c r="O51" i="35"/>
  <c r="N40" i="18"/>
  <c r="P22" i="35"/>
  <c r="G8" i="18"/>
  <c r="AM36" i="35"/>
  <c r="AA6" i="18"/>
  <c r="Y19" i="35"/>
  <c r="BH13" i="35"/>
  <c r="BH40" i="35"/>
  <c r="E21" i="18"/>
  <c r="I34" i="35"/>
  <c r="AS46" i="35"/>
  <c r="M20" i="18"/>
  <c r="CD3" i="35"/>
  <c r="N52" i="18"/>
  <c r="K25" i="18"/>
  <c r="AC18" i="35"/>
  <c r="AM46" i="35"/>
  <c r="AY37" i="35"/>
  <c r="K37" i="18"/>
  <c r="CE33" i="35"/>
  <c r="Q14" i="35"/>
  <c r="N28" i="35"/>
  <c r="T13" i="35"/>
  <c r="AH14" i="35"/>
  <c r="O15" i="35"/>
  <c r="Q51" i="18"/>
  <c r="AY21" i="35"/>
  <c r="J39" i="35"/>
  <c r="CG52" i="35"/>
  <c r="CH41" i="35"/>
  <c r="CJ32" i="35"/>
  <c r="Y11" i="35"/>
  <c r="AT45" i="35"/>
  <c r="AO39" i="35"/>
  <c r="AI33" i="35"/>
  <c r="DW32" i="35"/>
  <c r="AV48" i="35"/>
  <c r="AC15" i="35"/>
  <c r="AO29" i="35"/>
  <c r="DC16" i="35"/>
  <c r="BT30" i="35"/>
  <c r="CF33" i="35"/>
  <c r="AA41" i="35"/>
  <c r="Y29" i="35"/>
  <c r="Z25" i="18"/>
  <c r="U5" i="35"/>
  <c r="W9" i="35"/>
  <c r="Q53" i="35"/>
  <c r="S32" i="35"/>
  <c r="AY35" i="35"/>
  <c r="AK33" i="35"/>
  <c r="X35" i="35"/>
  <c r="E17" i="35"/>
  <c r="Q36" i="35"/>
  <c r="S48" i="35"/>
  <c r="AR48" i="35"/>
  <c r="AK51" i="35"/>
  <c r="AF54" i="35"/>
  <c r="X21" i="35"/>
  <c r="CW10" i="35"/>
  <c r="P6" i="35"/>
  <c r="AY20" i="35"/>
  <c r="T44" i="35"/>
  <c r="AS24" i="35"/>
  <c r="M50" i="35"/>
  <c r="AO35" i="35"/>
  <c r="AD21" i="35"/>
  <c r="AB32" i="35"/>
  <c r="X47" i="35"/>
  <c r="AI52" i="35"/>
  <c r="AS22" i="35"/>
  <c r="T12" i="35"/>
  <c r="S28" i="35"/>
  <c r="DW25" i="35"/>
  <c r="AI35" i="35"/>
  <c r="R12" i="35"/>
  <c r="CS14" i="35"/>
  <c r="O41" i="35"/>
  <c r="O34" i="35"/>
  <c r="Z4" i="35"/>
  <c r="T3" i="18"/>
  <c r="N5" i="35"/>
  <c r="AB8" i="35"/>
  <c r="V11" i="35"/>
  <c r="B46" i="35"/>
  <c r="DW39" i="35"/>
  <c r="BG17" i="35"/>
  <c r="F33" i="35"/>
  <c r="W6" i="35"/>
  <c r="CC54" i="35"/>
  <c r="AK45" i="35"/>
  <c r="AG19" i="35"/>
  <c r="AT36" i="35"/>
  <c r="DB33" i="35"/>
  <c r="V15" i="35"/>
  <c r="AM25" i="35"/>
  <c r="AG47" i="35"/>
  <c r="R13" i="35"/>
  <c r="B31" i="35"/>
  <c r="N10" i="18"/>
  <c r="K12" i="18"/>
  <c r="CS37" i="35"/>
  <c r="EB41" i="35"/>
  <c r="I38" i="18"/>
  <c r="AF16" i="35"/>
  <c r="CZ34" i="35"/>
  <c r="AF50" i="35"/>
  <c r="Q51" i="35"/>
  <c r="X32" i="35"/>
  <c r="T40" i="18"/>
  <c r="N47" i="35"/>
  <c r="BH35" i="35"/>
  <c r="CP15" i="35"/>
  <c r="BZ39" i="35"/>
  <c r="DA35" i="35"/>
  <c r="CF49" i="35"/>
  <c r="BW22" i="35"/>
  <c r="BB3" i="35"/>
  <c r="V16" i="35"/>
  <c r="AJ50" i="35"/>
  <c r="N4" i="18"/>
  <c r="AC20" i="35"/>
  <c r="AT17" i="35"/>
  <c r="AJ43" i="35"/>
  <c r="X5" i="35"/>
  <c r="AG14" i="35"/>
  <c r="S52" i="35"/>
  <c r="BH33" i="35"/>
  <c r="J8" i="35"/>
  <c r="Y32" i="35"/>
  <c r="AM5" i="35"/>
  <c r="BC3" i="35"/>
  <c r="AN30" i="35"/>
  <c r="AD54" i="18"/>
  <c r="DF15" i="35"/>
  <c r="AG7" i="35"/>
  <c r="Y50" i="35"/>
  <c r="AA15" i="35"/>
  <c r="CJ14" i="35"/>
  <c r="AO19" i="35"/>
  <c r="AW9" i="35"/>
  <c r="AU48" i="35"/>
  <c r="DJ47" i="35"/>
  <c r="E29" i="35"/>
  <c r="CT54" i="35"/>
  <c r="BQ11" i="35"/>
  <c r="BQ51" i="35"/>
  <c r="BH28" i="35"/>
  <c r="X26" i="35"/>
  <c r="CT11" i="35"/>
  <c r="AM18" i="35"/>
  <c r="AF47" i="35"/>
  <c r="V20" i="18"/>
  <c r="AN34" i="35"/>
  <c r="CV42" i="35"/>
  <c r="S3" i="35"/>
  <c r="AI34" i="35"/>
  <c r="T43" i="35"/>
  <c r="AJ22" i="35"/>
  <c r="CY34" i="35"/>
  <c r="AC37" i="35"/>
  <c r="AC38" i="18"/>
  <c r="BT36" i="35"/>
  <c r="AM29" i="35"/>
  <c r="BK41" i="35"/>
  <c r="H3" i="35"/>
  <c r="AG21" i="35"/>
  <c r="B34" i="35"/>
  <c r="M51" i="18"/>
  <c r="O38" i="35"/>
  <c r="AP23" i="35"/>
  <c r="P25" i="35"/>
  <c r="DG50" i="35"/>
  <c r="AD3" i="35"/>
  <c r="AQ36" i="35"/>
  <c r="E52" i="35"/>
  <c r="AJ38" i="35"/>
  <c r="DZ40" i="35"/>
  <c r="DZ32" i="35"/>
  <c r="N11" i="35"/>
  <c r="AB7" i="18"/>
  <c r="DZ54" i="35"/>
  <c r="AU6" i="35"/>
  <c r="AC50" i="35"/>
  <c r="X52" i="35"/>
  <c r="CM44" i="35"/>
  <c r="AK20" i="35"/>
  <c r="AJ19" i="35"/>
  <c r="AQ49" i="35"/>
  <c r="BH19" i="35"/>
  <c r="BH14" i="35"/>
  <c r="AJ25" i="35"/>
  <c r="U34" i="35"/>
  <c r="DZ49" i="35"/>
  <c r="BK53" i="35"/>
  <c r="J31" i="18"/>
  <c r="N32" i="18"/>
  <c r="CG34" i="35"/>
  <c r="EB43" i="35"/>
  <c r="DF50" i="35"/>
  <c r="DR8" i="35"/>
  <c r="AA35" i="18"/>
  <c r="AK3" i="35"/>
  <c r="R42" i="18"/>
  <c r="AG26" i="35"/>
  <c r="AB12" i="35"/>
  <c r="Q8" i="35"/>
  <c r="F12" i="35"/>
  <c r="AR41" i="35"/>
  <c r="W52" i="35"/>
  <c r="W9" i="18"/>
  <c r="CN48" i="35"/>
  <c r="J33" i="35"/>
  <c r="AQ38" i="35"/>
  <c r="BI16" i="35"/>
  <c r="BG16" i="35"/>
  <c r="AN8" i="35"/>
  <c r="R50" i="35"/>
  <c r="AX28" i="35"/>
  <c r="AS26" i="35"/>
  <c r="D46" i="18"/>
  <c r="AH7" i="35"/>
  <c r="X36" i="35"/>
  <c r="AO23" i="35"/>
  <c r="DX22" i="35"/>
  <c r="X40" i="35"/>
  <c r="T11" i="35"/>
  <c r="AO28" i="35"/>
  <c r="AD33" i="18"/>
  <c r="W49" i="35"/>
  <c r="AB9" i="35"/>
  <c r="DZ52" i="35"/>
  <c r="AN50" i="35"/>
  <c r="O23" i="35"/>
  <c r="AR23" i="35"/>
  <c r="AF43" i="35"/>
  <c r="AJ37" i="35"/>
  <c r="AE6" i="35"/>
  <c r="C30" i="18"/>
  <c r="U48" i="35"/>
  <c r="N27" i="35"/>
  <c r="J3" i="35"/>
  <c r="V10" i="35"/>
  <c r="CV50" i="35"/>
  <c r="N28" i="18"/>
  <c r="AM48" i="35"/>
  <c r="AE45" i="35"/>
  <c r="L24" i="35"/>
  <c r="X22" i="35"/>
  <c r="DC24" i="35"/>
  <c r="DH54" i="35"/>
  <c r="BU49" i="35"/>
  <c r="AG52" i="35"/>
  <c r="DJ50" i="35"/>
  <c r="X51" i="35"/>
  <c r="BX37" i="35"/>
  <c r="BK5" i="35"/>
  <c r="CV43" i="35"/>
  <c r="AK34" i="35"/>
  <c r="E13" i="18"/>
  <c r="DZ7" i="35"/>
  <c r="AA10" i="35"/>
  <c r="AT16" i="35"/>
  <c r="AG40" i="35"/>
  <c r="AD23" i="35"/>
  <c r="BM31" i="35"/>
  <c r="BK45" i="35"/>
  <c r="L26" i="35"/>
  <c r="V41" i="35"/>
  <c r="CH23" i="35"/>
  <c r="K27" i="18"/>
  <c r="I26" i="18"/>
  <c r="CP35" i="35"/>
  <c r="AB41" i="18"/>
  <c r="EA48" i="35"/>
  <c r="O25" i="35"/>
  <c r="DR15" i="35"/>
  <c r="CM26" i="35"/>
  <c r="M8" i="35"/>
  <c r="DR37" i="35"/>
  <c r="AE13" i="35"/>
  <c r="AB44" i="35"/>
  <c r="N49" i="35"/>
  <c r="AD30" i="35"/>
  <c r="AM27" i="35"/>
  <c r="AO38" i="35"/>
  <c r="AA33" i="35"/>
  <c r="R6" i="18"/>
  <c r="BL38" i="35"/>
  <c r="J46" i="35"/>
  <c r="AH46" i="35"/>
  <c r="CM35" i="35"/>
  <c r="T6" i="18"/>
  <c r="DW35" i="35"/>
  <c r="DS7" i="35"/>
  <c r="AA23" i="18"/>
  <c r="AE52" i="35"/>
  <c r="N14" i="35"/>
  <c r="DH14" i="35"/>
  <c r="Z31" i="35"/>
  <c r="L40" i="35"/>
  <c r="AF29" i="35"/>
  <c r="AG39" i="35"/>
  <c r="AN33" i="35"/>
  <c r="AY26" i="35"/>
  <c r="AQ15" i="35"/>
  <c r="AU8" i="35"/>
  <c r="Q47" i="35"/>
  <c r="O32" i="35"/>
  <c r="BK40" i="35"/>
  <c r="P39" i="35"/>
  <c r="F38" i="35"/>
  <c r="AO32" i="35"/>
  <c r="AP33" i="35"/>
  <c r="O50" i="35"/>
  <c r="AS33" i="35"/>
  <c r="R46" i="35"/>
  <c r="AS38" i="35"/>
  <c r="Q23" i="35"/>
  <c r="BI26" i="35"/>
  <c r="AH22" i="35"/>
  <c r="F10" i="35"/>
  <c r="U10" i="35"/>
  <c r="F47" i="18"/>
  <c r="DB28" i="35"/>
  <c r="CL36" i="35"/>
  <c r="V23" i="18"/>
  <c r="AD29" i="35"/>
  <c r="Y16" i="35"/>
  <c r="CL43" i="35"/>
  <c r="AF40" i="35"/>
  <c r="AG41" i="35"/>
  <c r="CY47" i="35"/>
  <c r="U33" i="35"/>
  <c r="AG48" i="18"/>
  <c r="U26" i="35"/>
  <c r="CA41" i="35"/>
  <c r="DH44" i="35"/>
  <c r="W4" i="35"/>
  <c r="CJ44" i="35"/>
  <c r="AX14" i="35"/>
  <c r="C7" i="18"/>
  <c r="C40" i="18"/>
  <c r="AX9" i="35"/>
  <c r="R11" i="35"/>
  <c r="I31" i="18"/>
  <c r="L4" i="35"/>
  <c r="AV49" i="35"/>
  <c r="CE39" i="35"/>
  <c r="BG32" i="35"/>
  <c r="CD22" i="35"/>
  <c r="CS40" i="35"/>
  <c r="I35" i="18"/>
  <c r="DX42" i="35"/>
  <c r="CS21" i="35"/>
  <c r="B42" i="18"/>
  <c r="AD16" i="35"/>
  <c r="DA26" i="35"/>
  <c r="Z3" i="18"/>
  <c r="AI46" i="35"/>
  <c r="AU13" i="35"/>
  <c r="AQ34" i="35"/>
  <c r="J27" i="35"/>
  <c r="AB47" i="35"/>
  <c r="AN52" i="35"/>
  <c r="CN22" i="35"/>
  <c r="AC49" i="35"/>
  <c r="AH42" i="18"/>
  <c r="AC38" i="35"/>
  <c r="Y5" i="18"/>
  <c r="AB34" i="35"/>
  <c r="Q45" i="35"/>
  <c r="BU28" i="35"/>
  <c r="AG17" i="18"/>
  <c r="CK53" i="35"/>
  <c r="CR31" i="35"/>
  <c r="AI38" i="35"/>
  <c r="AX33" i="35"/>
  <c r="AP10" i="35"/>
  <c r="CK39" i="35"/>
  <c r="J13" i="35"/>
  <c r="AD10" i="35"/>
  <c r="AR40" i="35"/>
  <c r="AG36" i="35"/>
  <c r="AA24" i="35"/>
  <c r="I4" i="35"/>
  <c r="DH39" i="35"/>
  <c r="DH23" i="35"/>
  <c r="AS6" i="35"/>
  <c r="AC28" i="35"/>
  <c r="X43" i="18"/>
  <c r="V28" i="18"/>
  <c r="DB31" i="35"/>
  <c r="W18" i="18"/>
  <c r="CW9" i="35"/>
  <c r="I17" i="35"/>
  <c r="AB19" i="35"/>
  <c r="BK48" i="35"/>
  <c r="AF4" i="35"/>
  <c r="C24" i="18"/>
  <c r="D52" i="18"/>
  <c r="U37" i="35"/>
  <c r="AH9" i="18"/>
  <c r="T39" i="35"/>
  <c r="DF13" i="35"/>
  <c r="CX35" i="35"/>
  <c r="N9" i="18"/>
  <c r="Z48" i="18"/>
  <c r="AO30" i="35"/>
  <c r="X7" i="18"/>
  <c r="CR13" i="35"/>
  <c r="AV22" i="35"/>
  <c r="V34" i="35"/>
  <c r="R38" i="18"/>
  <c r="Q50" i="18"/>
  <c r="J49" i="18"/>
  <c r="J43" i="18"/>
  <c r="T15" i="18"/>
  <c r="BP44" i="35"/>
  <c r="DS8" i="35"/>
  <c r="AD40" i="18"/>
  <c r="S5" i="35"/>
  <c r="E27" i="18"/>
  <c r="AK25" i="35"/>
  <c r="AN14" i="35"/>
  <c r="AN3" i="35"/>
  <c r="AM35" i="35"/>
  <c r="Q30" i="18"/>
  <c r="AE25" i="35"/>
  <c r="O11" i="35"/>
  <c r="AY31" i="35"/>
  <c r="AK50" i="35"/>
  <c r="Y6" i="35"/>
  <c r="Y53" i="35"/>
  <c r="CF22" i="35"/>
  <c r="DZ14" i="35"/>
  <c r="AP28" i="35"/>
  <c r="CN5" i="35"/>
  <c r="AN7" i="35"/>
  <c r="Z54" i="35"/>
  <c r="DS45" i="35"/>
  <c r="AS14" i="35"/>
  <c r="AD52" i="35"/>
  <c r="CS12" i="35"/>
  <c r="N7" i="18"/>
  <c r="CN6" i="35"/>
  <c r="K36" i="18"/>
  <c r="T42" i="35"/>
  <c r="AN37" i="35"/>
  <c r="DI53" i="35"/>
  <c r="M41" i="18"/>
  <c r="O45" i="18"/>
  <c r="AB7" i="35"/>
  <c r="AV36" i="35"/>
  <c r="CA44" i="35"/>
  <c r="AF30" i="35"/>
  <c r="DB32" i="35"/>
  <c r="F11" i="18"/>
  <c r="AG15" i="18"/>
  <c r="W22" i="35"/>
  <c r="AB51" i="35"/>
  <c r="AE14" i="35"/>
  <c r="CW13" i="35"/>
  <c r="BK44" i="35"/>
  <c r="AN10" i="35"/>
  <c r="DG54" i="35"/>
  <c r="CS51" i="35"/>
  <c r="BY25" i="35"/>
  <c r="Z14" i="18"/>
  <c r="BH54" i="35"/>
  <c r="CH11" i="35"/>
  <c r="V9" i="18"/>
  <c r="V53" i="35"/>
  <c r="BM13" i="35"/>
  <c r="CB25" i="35"/>
  <c r="B28" i="18"/>
  <c r="G49" i="18"/>
  <c r="D43" i="18"/>
  <c r="CX53" i="35"/>
  <c r="DG32" i="35"/>
  <c r="CD43" i="35"/>
  <c r="EA6" i="35"/>
  <c r="CV35" i="35"/>
  <c r="BI48" i="35"/>
  <c r="BY29" i="35"/>
  <c r="H43" i="18"/>
  <c r="S9" i="18"/>
  <c r="AX49" i="35"/>
  <c r="AT21" i="35"/>
  <c r="DY40" i="35"/>
  <c r="CT53" i="35"/>
  <c r="DD24" i="35"/>
  <c r="BI53" i="35"/>
  <c r="AJ4" i="35"/>
  <c r="J45" i="35"/>
  <c r="CD46" i="35"/>
  <c r="AO24" i="35"/>
  <c r="AD15" i="35"/>
  <c r="L11" i="18"/>
  <c r="AI21" i="35"/>
  <c r="S14" i="35"/>
  <c r="AL14" i="35"/>
  <c r="Z13" i="18"/>
  <c r="J43" i="35"/>
  <c r="CB4" i="35"/>
  <c r="CQ20" i="35"/>
  <c r="O17" i="18"/>
  <c r="E40" i="35"/>
  <c r="CC11" i="35"/>
  <c r="E37" i="18"/>
  <c r="CS43" i="35"/>
  <c r="CJ53" i="35"/>
  <c r="D18" i="18"/>
  <c r="W17" i="18"/>
  <c r="AR30" i="35"/>
  <c r="R41" i="18"/>
  <c r="CQ7" i="35"/>
  <c r="DE52" i="35"/>
  <c r="AY49" i="35"/>
  <c r="BL23" i="35"/>
  <c r="Y14" i="18"/>
  <c r="DB35" i="35"/>
  <c r="X42" i="18"/>
  <c r="BY40" i="35"/>
  <c r="T7" i="35"/>
  <c r="Y5" i="35"/>
  <c r="X16" i="35"/>
  <c r="AP12" i="35"/>
  <c r="BP42" i="35"/>
  <c r="D35" i="18"/>
  <c r="K13" i="18"/>
  <c r="E8" i="18"/>
  <c r="CQ40" i="35"/>
  <c r="DF54" i="35"/>
  <c r="DJ17" i="35"/>
  <c r="AE36" i="35"/>
  <c r="AO15" i="35"/>
  <c r="N10" i="35"/>
  <c r="Z9" i="35"/>
  <c r="DW22" i="35"/>
  <c r="Q37" i="18"/>
  <c r="AI14" i="35"/>
  <c r="T50" i="18"/>
  <c r="AD6" i="35"/>
  <c r="AP44" i="35"/>
  <c r="D7" i="18"/>
  <c r="L24" i="18"/>
  <c r="AB27" i="18"/>
  <c r="J32" i="18"/>
  <c r="C18" i="18"/>
  <c r="V17" i="18"/>
  <c r="CV4" i="35"/>
  <c r="AH44" i="35"/>
  <c r="CN17" i="35"/>
  <c r="BX24" i="35"/>
  <c r="W18" i="35"/>
  <c r="M19" i="35"/>
  <c r="O33" i="35"/>
  <c r="Y23" i="35"/>
  <c r="Q15" i="18"/>
  <c r="R11" i="18"/>
  <c r="AX8" i="35"/>
  <c r="T39" i="18"/>
  <c r="F16" i="35"/>
  <c r="N34" i="35"/>
  <c r="X15" i="35"/>
  <c r="U13" i="35"/>
  <c r="AL6" i="35"/>
  <c r="O46" i="35"/>
  <c r="BX38" i="35"/>
  <c r="J17" i="35"/>
  <c r="V19" i="35"/>
  <c r="AO17" i="35"/>
  <c r="AN40" i="35"/>
  <c r="AA46" i="35"/>
  <c r="S6" i="35"/>
  <c r="AH36" i="35"/>
  <c r="W52" i="18"/>
  <c r="DY3" i="35"/>
  <c r="DG6" i="35"/>
  <c r="DZ17" i="35"/>
  <c r="O52" i="18"/>
  <c r="AL36" i="35"/>
  <c r="AA42" i="35"/>
  <c r="CX39" i="35"/>
  <c r="Z13" i="35"/>
  <c r="CR35" i="35"/>
  <c r="CE15" i="35"/>
  <c r="AL26" i="35"/>
  <c r="L37" i="18"/>
  <c r="W38" i="18"/>
  <c r="Q4" i="35"/>
  <c r="DY19" i="35"/>
  <c r="BT52" i="35"/>
  <c r="AK14" i="35"/>
  <c r="AV11" i="35"/>
  <c r="S28" i="18"/>
  <c r="X11" i="18"/>
  <c r="DA14" i="35"/>
  <c r="AX4" i="35"/>
  <c r="O5" i="35"/>
  <c r="E41" i="18"/>
  <c r="AQ17" i="35"/>
  <c r="AM41" i="35"/>
  <c r="AN26" i="35"/>
  <c r="T22" i="35"/>
  <c r="AH10" i="18"/>
  <c r="AK36" i="35"/>
  <c r="CJ49" i="35"/>
  <c r="AV26" i="35"/>
  <c r="C27" i="18"/>
  <c r="DC26" i="35"/>
  <c r="BL51" i="35"/>
  <c r="AU28" i="35"/>
  <c r="AL22" i="35"/>
  <c r="AX37" i="35"/>
  <c r="F31" i="35"/>
  <c r="K24" i="18"/>
  <c r="AI32" i="35"/>
  <c r="DR27" i="35"/>
  <c r="R23" i="35"/>
  <c r="AC34" i="18"/>
  <c r="AE49" i="35"/>
  <c r="P33" i="35"/>
  <c r="AS49" i="35"/>
  <c r="Q45" i="18"/>
  <c r="CZ12" i="35"/>
  <c r="AD5" i="18"/>
  <c r="BZ20" i="35"/>
  <c r="CD16" i="35"/>
  <c r="T23" i="35"/>
  <c r="L9" i="35"/>
  <c r="AJ27" i="35"/>
  <c r="W12" i="35"/>
  <c r="DW41" i="35"/>
  <c r="CF29" i="35"/>
  <c r="O20" i="18"/>
  <c r="AW52" i="35"/>
  <c r="CK43" i="35"/>
  <c r="AY5" i="35"/>
  <c r="AH43" i="35"/>
  <c r="AQ35" i="35"/>
  <c r="P10" i="35"/>
  <c r="M25" i="18"/>
  <c r="AV28" i="35"/>
  <c r="AC40" i="18"/>
  <c r="DZ31" i="35"/>
  <c r="DC42" i="35"/>
  <c r="R4" i="35"/>
  <c r="AB6" i="35"/>
  <c r="L41" i="35"/>
  <c r="Z14" i="35"/>
  <c r="AA31" i="18"/>
  <c r="CS3" i="35"/>
  <c r="BI42" i="35"/>
  <c r="DC23" i="35"/>
  <c r="AU34" i="35"/>
  <c r="AT8" i="35"/>
  <c r="CV44" i="35"/>
  <c r="DY36" i="35"/>
  <c r="D49" i="18"/>
  <c r="AG34" i="18"/>
  <c r="O36" i="35"/>
  <c r="AJ7" i="35"/>
  <c r="CG50" i="35"/>
  <c r="AU36" i="35"/>
  <c r="EA15" i="35"/>
  <c r="X45" i="18"/>
  <c r="E3" i="18"/>
  <c r="O7" i="18"/>
  <c r="CL10" i="35"/>
  <c r="X24" i="35"/>
  <c r="BM24" i="35"/>
  <c r="DY49" i="35"/>
  <c r="Z8" i="35"/>
  <c r="AL27" i="35"/>
  <c r="AE20" i="35"/>
  <c r="CK9" i="35"/>
  <c r="U51" i="35"/>
  <c r="DC45" i="35"/>
  <c r="CD34" i="35"/>
  <c r="F44" i="35"/>
  <c r="CP22" i="35"/>
  <c r="S26" i="35"/>
  <c r="AU47" i="35"/>
  <c r="AG9" i="18"/>
  <c r="AG53" i="35"/>
  <c r="BT49" i="35"/>
  <c r="CC22" i="35"/>
  <c r="J15" i="35"/>
  <c r="B46" i="18"/>
  <c r="DR52" i="35"/>
  <c r="AW14" i="35"/>
  <c r="AW20" i="35"/>
  <c r="AK21" i="35"/>
  <c r="U8" i="35"/>
  <c r="AR9" i="35"/>
  <c r="O8" i="35"/>
  <c r="AH37" i="35"/>
  <c r="AP54" i="35"/>
  <c r="AS13" i="35"/>
  <c r="BP40" i="35"/>
  <c r="BI19" i="35"/>
  <c r="AG43" i="18"/>
  <c r="CJ27" i="35"/>
  <c r="N6" i="35"/>
  <c r="D44" i="18"/>
  <c r="CV22" i="35"/>
  <c r="DS9" i="35"/>
  <c r="P47" i="35"/>
  <c r="CL32" i="35"/>
  <c r="AB12" i="18"/>
  <c r="S30" i="18"/>
  <c r="R36" i="35"/>
  <c r="L18" i="18"/>
  <c r="X39" i="35"/>
  <c r="AE3" i="18"/>
  <c r="E52" i="18"/>
  <c r="CW47" i="35"/>
  <c r="Y45" i="18"/>
  <c r="AX38" i="35"/>
  <c r="AH39" i="35"/>
  <c r="AS28" i="35"/>
  <c r="CY26" i="35"/>
  <c r="AA16" i="18"/>
  <c r="J37" i="35"/>
  <c r="AL46" i="35"/>
  <c r="M12" i="18"/>
  <c r="Y26" i="18"/>
  <c r="M5" i="18"/>
  <c r="AF52" i="35"/>
  <c r="T33" i="18"/>
  <c r="BW35" i="35"/>
  <c r="CH45" i="35"/>
  <c r="DS17" i="35"/>
  <c r="BX9" i="35"/>
  <c r="CA29" i="35"/>
  <c r="AH17" i="35"/>
  <c r="AI43" i="35"/>
  <c r="DZ16" i="35"/>
  <c r="AM53" i="35"/>
  <c r="DA47" i="35"/>
  <c r="AS8" i="35"/>
  <c r="BU53" i="35"/>
  <c r="CP34" i="35"/>
  <c r="BL12" i="35"/>
  <c r="V39" i="35"/>
  <c r="BW32" i="35"/>
  <c r="CQ6" i="35"/>
  <c r="O44" i="35"/>
  <c r="O21" i="35"/>
  <c r="BP34" i="35"/>
  <c r="EB7" i="35"/>
  <c r="BT5" i="35"/>
  <c r="S39" i="35"/>
  <c r="AX52" i="35"/>
  <c r="U54" i="35"/>
  <c r="N9" i="35"/>
  <c r="J35" i="18"/>
  <c r="AO11" i="35"/>
  <c r="P35" i="35"/>
  <c r="O10" i="18"/>
  <c r="B5" i="18"/>
  <c r="DD4" i="35"/>
  <c r="C35" i="18"/>
  <c r="CP6" i="35"/>
  <c r="CA43" i="35"/>
  <c r="CG23" i="35"/>
  <c r="J46" i="18"/>
  <c r="U9" i="18"/>
  <c r="DJ22" i="35"/>
  <c r="DD9" i="35"/>
  <c r="CP53" i="35"/>
  <c r="D15" i="18"/>
  <c r="AR7" i="35"/>
  <c r="E8" i="35"/>
  <c r="AC16" i="18"/>
  <c r="CX8" i="35"/>
  <c r="BL39" i="35"/>
  <c r="DG7" i="35"/>
  <c r="AS52" i="35"/>
  <c r="Q27" i="35"/>
  <c r="AW26" i="35"/>
  <c r="DA48" i="35"/>
  <c r="DG47" i="35"/>
  <c r="T24" i="35"/>
  <c r="S49" i="18"/>
  <c r="BU22" i="35"/>
  <c r="U19" i="35"/>
  <c r="AH6" i="18"/>
  <c r="BG33" i="35"/>
  <c r="AC45" i="18"/>
  <c r="W31" i="35"/>
  <c r="F28" i="18"/>
  <c r="Z28" i="18"/>
  <c r="DC7" i="35"/>
  <c r="CL17" i="35"/>
  <c r="I49" i="18"/>
  <c r="BG38" i="35"/>
  <c r="DR46" i="35"/>
  <c r="BM17" i="35"/>
  <c r="X28" i="18"/>
  <c r="CW38" i="35"/>
  <c r="S16" i="18"/>
  <c r="CT33" i="35"/>
  <c r="BW34" i="35"/>
  <c r="CN30" i="35"/>
  <c r="AB22" i="18"/>
  <c r="Z29" i="18"/>
  <c r="M52" i="35"/>
  <c r="Q38" i="35"/>
  <c r="AO47" i="35"/>
  <c r="Q50" i="35"/>
  <c r="AR50" i="35"/>
  <c r="AD8" i="35"/>
  <c r="U29" i="35"/>
  <c r="AA7" i="35"/>
  <c r="Q12" i="35"/>
  <c r="AY44" i="35"/>
  <c r="CK26" i="35"/>
  <c r="DA23" i="35"/>
  <c r="CJ8" i="35"/>
  <c r="O27" i="35"/>
  <c r="AE47" i="35"/>
  <c r="E6" i="35"/>
  <c r="AD9" i="35"/>
  <c r="AH29" i="35"/>
  <c r="AN35" i="35"/>
  <c r="I30" i="35"/>
  <c r="AO50" i="35"/>
  <c r="AE40" i="35"/>
  <c r="X14" i="35"/>
  <c r="X17" i="35"/>
  <c r="BX39" i="35"/>
  <c r="AC20" i="18"/>
  <c r="W19" i="35"/>
  <c r="X14" i="18"/>
  <c r="L10" i="35"/>
  <c r="DJ41" i="35"/>
  <c r="BT25" i="35"/>
  <c r="F18" i="18"/>
  <c r="E25" i="35"/>
  <c r="Y48" i="18"/>
  <c r="BP37" i="35"/>
  <c r="AD7" i="35"/>
  <c r="P18" i="35"/>
  <c r="DT47" i="35"/>
  <c r="G3" i="35"/>
  <c r="DA3" i="35"/>
  <c r="X47" i="18"/>
  <c r="N25" i="18"/>
  <c r="BP22" i="35"/>
  <c r="AD18" i="35"/>
  <c r="BH9" i="35"/>
  <c r="BL47" i="35"/>
  <c r="Y12" i="35"/>
  <c r="CF52" i="35"/>
  <c r="CE36" i="35"/>
  <c r="DY14" i="35"/>
  <c r="DA49" i="35"/>
  <c r="CZ33" i="35"/>
  <c r="M11" i="18"/>
  <c r="Y12" i="18"/>
  <c r="CX47" i="35"/>
  <c r="Q17" i="35"/>
  <c r="M45" i="35"/>
  <c r="E41" i="35"/>
  <c r="E23" i="35"/>
  <c r="AF32" i="35"/>
  <c r="D28" i="18"/>
  <c r="L49" i="18"/>
  <c r="S31" i="35"/>
  <c r="W3" i="18"/>
  <c r="AE43" i="35"/>
  <c r="N37" i="35"/>
  <c r="AS48" i="35"/>
  <c r="P37" i="35"/>
  <c r="AS29" i="35"/>
  <c r="AT35" i="35"/>
  <c r="K3" i="35"/>
  <c r="AG45" i="18"/>
  <c r="DA43" i="35"/>
  <c r="Y51" i="35"/>
  <c r="AG31" i="18"/>
  <c r="R7" i="35"/>
  <c r="CL9" i="35"/>
  <c r="E38" i="18"/>
  <c r="CF10" i="35"/>
  <c r="Y27" i="35"/>
  <c r="BK15" i="35"/>
  <c r="DV32" i="35"/>
  <c r="M15" i="35"/>
  <c r="R30" i="35"/>
  <c r="BK21" i="35"/>
  <c r="DR12" i="35"/>
  <c r="CS41" i="35"/>
  <c r="DY41" i="35"/>
  <c r="AW24" i="35"/>
  <c r="AC49" i="18"/>
  <c r="AE14" i="18"/>
  <c r="AB42" i="35"/>
  <c r="AA49" i="35"/>
  <c r="Q5" i="18"/>
  <c r="U35" i="35"/>
  <c r="F45" i="35"/>
  <c r="EA7" i="35"/>
  <c r="W10" i="35"/>
  <c r="CM53" i="35"/>
  <c r="S12" i="35"/>
  <c r="AD44" i="18"/>
  <c r="B53" i="18"/>
  <c r="AO13" i="35"/>
  <c r="AQ25" i="35"/>
  <c r="EA45" i="35"/>
  <c r="AL28" i="35"/>
  <c r="Y15" i="18"/>
  <c r="N7" i="35"/>
  <c r="AU20" i="35"/>
  <c r="L5" i="18"/>
  <c r="AR21" i="35"/>
  <c r="CM15" i="35"/>
  <c r="CF32" i="35"/>
  <c r="BM52" i="35"/>
  <c r="CY32" i="35"/>
  <c r="EB54" i="35"/>
  <c r="AN27" i="35"/>
  <c r="CH52" i="35"/>
  <c r="DY42" i="35"/>
  <c r="DF38" i="35"/>
  <c r="CW32" i="35"/>
  <c r="DZ9" i="35"/>
  <c r="CC36" i="35"/>
  <c r="O40" i="35"/>
  <c r="AI18" i="35"/>
  <c r="AF53" i="35"/>
  <c r="BG15" i="35"/>
  <c r="AD49" i="18"/>
  <c r="AF51" i="35"/>
  <c r="AP30" i="35"/>
  <c r="C31" i="18"/>
  <c r="AM11" i="35"/>
  <c r="AB47" i="18"/>
  <c r="CD52" i="35"/>
  <c r="BZ31" i="35"/>
  <c r="P49" i="35"/>
  <c r="DC40" i="35"/>
  <c r="AO20" i="35"/>
  <c r="CC10" i="35"/>
  <c r="CU19" i="35"/>
  <c r="AN6" i="35"/>
  <c r="AT18" i="35"/>
  <c r="AO42" i="35"/>
  <c r="AC26" i="35"/>
  <c r="AA38" i="35"/>
  <c r="CF45" i="35"/>
  <c r="R46" i="18"/>
  <c r="O4" i="35"/>
  <c r="U21" i="35"/>
  <c r="DY37" i="35"/>
  <c r="AV50" i="35"/>
  <c r="AG31" i="35"/>
  <c r="CY29" i="35"/>
  <c r="O31" i="35"/>
  <c r="DZ38" i="35"/>
  <c r="Q40" i="35"/>
  <c r="CF23" i="35"/>
  <c r="AE50" i="18"/>
  <c r="Q48" i="35"/>
  <c r="CF44" i="35"/>
  <c r="AS20" i="35"/>
  <c r="CS11" i="35"/>
  <c r="AP42" i="35"/>
  <c r="AP17" i="35"/>
  <c r="DR48" i="35"/>
  <c r="CZ24" i="35"/>
  <c r="CF7" i="35"/>
  <c r="O53" i="18"/>
  <c r="B18" i="35"/>
  <c r="CW45" i="35"/>
  <c r="E12" i="35"/>
  <c r="DD20" i="35"/>
  <c r="AQ19" i="35"/>
  <c r="DA21" i="35"/>
  <c r="G30" i="18"/>
  <c r="AC52" i="35"/>
  <c r="BM49" i="35"/>
  <c r="BG5" i="35"/>
  <c r="EA32" i="35"/>
  <c r="BQ34" i="35"/>
  <c r="G47" i="18"/>
  <c r="EA35" i="35"/>
  <c r="CE7" i="35"/>
  <c r="BP18" i="35"/>
  <c r="CP20" i="35"/>
  <c r="R25" i="35"/>
  <c r="CU33" i="35"/>
  <c r="AC13" i="35"/>
  <c r="F40" i="18"/>
  <c r="AK38" i="35"/>
  <c r="F19" i="18"/>
  <c r="AB31" i="35"/>
  <c r="CZ31" i="35"/>
  <c r="B4" i="18"/>
  <c r="AI29" i="35"/>
  <c r="DB41" i="35"/>
  <c r="I14" i="35"/>
  <c r="Y44" i="35"/>
  <c r="AA17" i="35"/>
  <c r="G46" i="18"/>
  <c r="I22" i="35"/>
  <c r="AV40" i="35"/>
  <c r="L37" i="35"/>
  <c r="CP51" i="35"/>
  <c r="CT46" i="35"/>
  <c r="AR37" i="35"/>
  <c r="M7" i="35"/>
  <c r="DC21" i="35"/>
  <c r="BI46" i="35"/>
  <c r="DR16" i="35"/>
  <c r="DE20" i="35"/>
  <c r="AH34" i="18"/>
  <c r="F13" i="18"/>
  <c r="BX49" i="35"/>
  <c r="AB52" i="18"/>
  <c r="DS27" i="35"/>
  <c r="CL51" i="35"/>
  <c r="BI35" i="35"/>
  <c r="AM33" i="35"/>
  <c r="AK13" i="35"/>
  <c r="R42" i="35"/>
  <c r="AF11" i="35"/>
  <c r="CA8" i="35"/>
  <c r="AM21" i="35"/>
  <c r="AG22" i="18"/>
  <c r="AU52" i="35"/>
  <c r="E18" i="35"/>
  <c r="CE32" i="35"/>
  <c r="AG4" i="18"/>
  <c r="H25" i="18"/>
  <c r="DD15" i="35"/>
  <c r="T22" i="18"/>
  <c r="C6" i="18"/>
  <c r="G19" i="18"/>
  <c r="CH48" i="35"/>
  <c r="DZ11" i="35"/>
  <c r="AB53" i="35"/>
  <c r="H32" i="18"/>
  <c r="T27" i="35"/>
  <c r="AH8" i="35"/>
  <c r="O6" i="35"/>
  <c r="CP50" i="35"/>
  <c r="Z47" i="18"/>
  <c r="CV33" i="35"/>
  <c r="DD6" i="35"/>
  <c r="S15" i="18"/>
  <c r="CD20" i="35"/>
  <c r="AO51" i="35"/>
  <c r="M13" i="18"/>
  <c r="AC35" i="18"/>
  <c r="Z23" i="35"/>
  <c r="AF23" i="35"/>
  <c r="CM52" i="35"/>
  <c r="BU12" i="35"/>
  <c r="DF6" i="35"/>
  <c r="BG40" i="35"/>
  <c r="W43" i="18"/>
  <c r="P4" i="35"/>
  <c r="AR44" i="35"/>
  <c r="CX5" i="35"/>
  <c r="EB22" i="35"/>
  <c r="CI38" i="35"/>
  <c r="AN29" i="35"/>
  <c r="AI4" i="35"/>
  <c r="BI7" i="35"/>
  <c r="S13" i="35"/>
  <c r="D31" i="18"/>
  <c r="AS16" i="35"/>
  <c r="CP4" i="35"/>
  <c r="J16" i="18"/>
  <c r="S33" i="35"/>
  <c r="R52" i="35"/>
  <c r="AD12" i="35"/>
  <c r="E9" i="18"/>
  <c r="BM43" i="35"/>
  <c r="F26" i="35"/>
  <c r="AG22" i="35"/>
  <c r="BT24" i="35"/>
  <c r="CY22" i="35"/>
  <c r="N18" i="35"/>
  <c r="I16" i="18"/>
  <c r="N16" i="18"/>
  <c r="O27" i="18"/>
  <c r="DW37" i="35"/>
  <c r="DI9" i="35"/>
  <c r="EB37" i="35"/>
  <c r="AM7" i="35"/>
  <c r="V7" i="35"/>
  <c r="AC53" i="35"/>
  <c r="CE42" i="35"/>
  <c r="Y44" i="18"/>
  <c r="AP26" i="35"/>
  <c r="B24" i="35"/>
  <c r="CW8" i="35"/>
  <c r="CF42" i="35"/>
  <c r="CT28" i="35"/>
  <c r="Z40" i="18"/>
  <c r="CR12" i="35"/>
  <c r="I20" i="18"/>
  <c r="DI13" i="35"/>
  <c r="AL30" i="35"/>
  <c r="Y28" i="18"/>
  <c r="M37" i="18"/>
  <c r="AI49" i="35"/>
  <c r="CR14" i="35"/>
  <c r="AX12" i="35"/>
  <c r="CL11" i="35"/>
  <c r="AE30" i="35"/>
  <c r="I4" i="18"/>
  <c r="CL50" i="35"/>
  <c r="W7" i="35"/>
  <c r="J4" i="18"/>
  <c r="CN33" i="35"/>
  <c r="B32" i="35"/>
  <c r="DW49" i="35"/>
  <c r="AH49" i="35"/>
  <c r="CI17" i="35"/>
  <c r="AP4" i="35"/>
  <c r="F41" i="18"/>
  <c r="CC20" i="35"/>
  <c r="AG42" i="35"/>
  <c r="DD36" i="35"/>
  <c r="AI44" i="35"/>
  <c r="AO45" i="35"/>
  <c r="AL53" i="35"/>
  <c r="CT21" i="35"/>
  <c r="M22" i="35"/>
  <c r="DZ30" i="35"/>
  <c r="R5" i="35"/>
  <c r="CU38" i="35"/>
  <c r="AB46" i="35"/>
  <c r="AM34" i="35"/>
  <c r="D45" i="18"/>
  <c r="O52" i="35"/>
  <c r="N51" i="35"/>
  <c r="J35" i="35"/>
  <c r="CY23" i="35"/>
  <c r="CP44" i="35"/>
  <c r="B33" i="18"/>
  <c r="N14" i="18"/>
  <c r="AE43" i="18"/>
  <c r="CD19" i="35"/>
  <c r="BK38" i="35"/>
  <c r="AI17" i="35"/>
  <c r="AY34" i="35"/>
  <c r="AR51" i="35"/>
  <c r="BG28" i="35"/>
  <c r="AR39" i="35"/>
  <c r="U18" i="18"/>
  <c r="E39" i="35"/>
  <c r="CY46" i="35"/>
  <c r="CC34" i="35"/>
  <c r="AT34" i="35"/>
  <c r="CY35" i="35"/>
  <c r="M39" i="18"/>
  <c r="AM52" i="35"/>
  <c r="CM7" i="35"/>
  <c r="Q48" i="18"/>
  <c r="AB37" i="18"/>
  <c r="DH46" i="35"/>
  <c r="D37" i="18"/>
  <c r="CZ13" i="35"/>
  <c r="BI11" i="35"/>
  <c r="DV31" i="35"/>
  <c r="L29" i="35"/>
  <c r="CY50" i="35"/>
  <c r="L3" i="35"/>
  <c r="BP38" i="35"/>
  <c r="DR20" i="35"/>
  <c r="AU51" i="35"/>
  <c r="DB12" i="35"/>
  <c r="F27" i="35"/>
  <c r="K4" i="18"/>
  <c r="AC22" i="35"/>
  <c r="DF23" i="35"/>
  <c r="BP48" i="35"/>
  <c r="Q25" i="18"/>
  <c r="DS11" i="35"/>
  <c r="DT13" i="35"/>
  <c r="DA41" i="35"/>
  <c r="BZ18" i="35"/>
  <c r="AU54" i="35"/>
  <c r="I34" i="18"/>
  <c r="DV17" i="35"/>
  <c r="DV40" i="35"/>
  <c r="X54" i="18"/>
  <c r="D12" i="18"/>
  <c r="S17" i="35"/>
  <c r="CP47" i="35"/>
  <c r="V37" i="35"/>
  <c r="DY39" i="35"/>
  <c r="BH3" i="35"/>
  <c r="AA20" i="35"/>
  <c r="R39" i="18"/>
  <c r="AW32" i="35"/>
  <c r="DF32" i="35"/>
  <c r="CS52" i="35"/>
  <c r="EA49" i="35"/>
  <c r="Z7" i="35"/>
  <c r="M45" i="18"/>
  <c r="B16" i="35"/>
  <c r="CN41" i="35"/>
  <c r="AP52" i="35"/>
  <c r="DT53" i="35"/>
  <c r="AA34" i="35"/>
  <c r="CR11" i="35"/>
  <c r="AQ14" i="35"/>
  <c r="AU19" i="35"/>
  <c r="J20" i="18"/>
  <c r="BM8" i="35"/>
  <c r="AD19" i="35"/>
  <c r="DV23" i="35"/>
  <c r="Z53" i="35"/>
  <c r="W21" i="35"/>
  <c r="U6" i="35"/>
  <c r="M23" i="35"/>
  <c r="CE19" i="35"/>
  <c r="CT44" i="35"/>
  <c r="AB20" i="35"/>
  <c r="CB36" i="35"/>
  <c r="K51" i="18"/>
  <c r="CM41" i="35"/>
  <c r="AE29" i="18"/>
  <c r="BP26" i="35"/>
  <c r="CV41" i="35"/>
  <c r="DE28" i="35"/>
  <c r="AB24" i="18"/>
  <c r="D27" i="18"/>
  <c r="AJ34" i="35"/>
  <c r="AI3" i="35"/>
  <c r="DW26" i="35"/>
  <c r="AL45" i="35"/>
  <c r="CQ46" i="35"/>
  <c r="AK32" i="35"/>
  <c r="Y51" i="18"/>
  <c r="AQ20" i="35"/>
  <c r="M6" i="18"/>
  <c r="F20" i="18"/>
  <c r="DE49" i="35"/>
  <c r="BI8" i="35"/>
  <c r="AI47" i="35"/>
  <c r="CD50" i="35"/>
  <c r="CL5" i="35"/>
  <c r="AL51" i="35"/>
  <c r="CV31" i="35"/>
  <c r="BM40" i="35"/>
  <c r="DV38" i="35"/>
  <c r="AD34" i="35"/>
  <c r="BL36" i="35"/>
  <c r="CX3" i="35"/>
  <c r="AW42" i="35"/>
  <c r="CI12" i="35"/>
  <c r="T38" i="18"/>
  <c r="Y30" i="18"/>
  <c r="Z5" i="18"/>
  <c r="V44" i="18"/>
  <c r="CL29" i="35"/>
  <c r="CK20" i="35"/>
  <c r="BM23" i="35"/>
  <c r="CV38" i="35"/>
  <c r="G27" i="18"/>
  <c r="DZ44" i="35"/>
  <c r="DV5" i="35"/>
  <c r="W33" i="35"/>
  <c r="AE49" i="18"/>
  <c r="AU42" i="35"/>
  <c r="H11" i="18"/>
  <c r="DT22" i="35"/>
  <c r="H29" i="18"/>
  <c r="W26" i="35"/>
  <c r="W44" i="18"/>
  <c r="AG32" i="18"/>
  <c r="U18" i="35"/>
  <c r="CM3" i="35"/>
  <c r="CS47" i="35"/>
  <c r="CP16" i="35"/>
  <c r="U49" i="18"/>
  <c r="Z44" i="18"/>
  <c r="CV5" i="35"/>
  <c r="M14" i="18"/>
  <c r="K16" i="18"/>
  <c r="DI37" i="35"/>
  <c r="EA23" i="35"/>
  <c r="CU23" i="35"/>
  <c r="DR9" i="35"/>
  <c r="AX36" i="35"/>
  <c r="J36" i="18"/>
  <c r="EB18" i="35"/>
  <c r="T20" i="35"/>
  <c r="I36" i="18"/>
  <c r="DX35" i="35"/>
  <c r="DH13" i="35"/>
  <c r="J12" i="35"/>
  <c r="S51" i="18"/>
  <c r="AP39" i="35"/>
  <c r="M49" i="35"/>
  <c r="AF9" i="35"/>
  <c r="AF3" i="35"/>
  <c r="AH38" i="18"/>
  <c r="Y33" i="18"/>
  <c r="P8" i="35"/>
  <c r="BH37" i="35"/>
  <c r="CK44" i="35"/>
  <c r="D16" i="18"/>
  <c r="DS46" i="35"/>
  <c r="BH36" i="35"/>
  <c r="DR19" i="35"/>
  <c r="EA52" i="35"/>
  <c r="V4" i="35"/>
  <c r="BO3" i="35"/>
  <c r="AX5" i="35"/>
  <c r="AA13" i="18"/>
  <c r="AL31" i="35"/>
  <c r="DC28" i="35"/>
  <c r="BP25" i="35"/>
  <c r="CA31" i="35"/>
  <c r="CE35" i="35"/>
  <c r="V43" i="35"/>
  <c r="DZ28" i="35"/>
  <c r="W29" i="35"/>
  <c r="B10" i="35"/>
  <c r="AY3" i="35"/>
  <c r="S54" i="18"/>
  <c r="I27" i="35"/>
  <c r="CH43" i="35"/>
  <c r="DX46" i="35"/>
  <c r="CG33" i="35"/>
  <c r="AA8" i="18"/>
  <c r="E3" i="35"/>
  <c r="E38" i="35"/>
  <c r="DG25" i="35"/>
  <c r="BX12" i="35"/>
  <c r="AV34" i="35"/>
  <c r="I8" i="18"/>
  <c r="Z21" i="18"/>
  <c r="I43" i="18"/>
  <c r="AE9" i="35"/>
  <c r="BL35" i="35"/>
  <c r="EB48" i="35"/>
  <c r="AD28" i="35"/>
  <c r="R19" i="35"/>
  <c r="AI10" i="35"/>
  <c r="AC10" i="35"/>
  <c r="CB28" i="35"/>
  <c r="BY9" i="35"/>
  <c r="AI22" i="35"/>
  <c r="AD14" i="35"/>
  <c r="DI31" i="35"/>
  <c r="CR38" i="35"/>
  <c r="AO10" i="35"/>
  <c r="K15" i="18"/>
  <c r="B54" i="35"/>
  <c r="BH49" i="35"/>
  <c r="F5" i="35"/>
  <c r="E44" i="18"/>
  <c r="AC30" i="35"/>
  <c r="AA50" i="35"/>
  <c r="Z6" i="35"/>
  <c r="DJ35" i="35"/>
  <c r="DT41" i="35"/>
  <c r="AQ5" i="35"/>
  <c r="Y26" i="35"/>
  <c r="AA46" i="18"/>
  <c r="CI46" i="35"/>
  <c r="X7" i="35"/>
  <c r="DD54" i="35"/>
  <c r="AE25" i="18"/>
  <c r="AB36" i="18"/>
  <c r="CW52" i="35"/>
  <c r="F14" i="18"/>
  <c r="Z49" i="35"/>
  <c r="BU44" i="35"/>
  <c r="AJ20" i="35"/>
  <c r="BI36" i="35"/>
  <c r="AQ8" i="35"/>
  <c r="CA16" i="35"/>
  <c r="V42" i="35"/>
  <c r="AY42" i="35"/>
  <c r="BL11" i="35"/>
  <c r="CN42" i="35"/>
  <c r="AQ40" i="35"/>
  <c r="BM53" i="35"/>
  <c r="T54" i="18"/>
  <c r="DC48" i="35"/>
  <c r="AK11" i="35"/>
  <c r="AC14" i="18"/>
  <c r="AF18" i="35"/>
  <c r="AN43" i="35"/>
  <c r="BM30" i="35"/>
  <c r="CV52" i="35"/>
  <c r="M23" i="18"/>
  <c r="AT53" i="35"/>
  <c r="X23" i="35"/>
  <c r="CF38" i="35"/>
  <c r="CV18" i="35"/>
  <c r="AV24" i="35"/>
  <c r="S53" i="35"/>
  <c r="W41" i="18"/>
  <c r="BT18" i="35"/>
  <c r="AR3" i="35"/>
  <c r="AN15" i="35"/>
  <c r="AG12" i="35"/>
  <c r="AD19" i="18"/>
  <c r="R40" i="18"/>
  <c r="L47" i="18"/>
  <c r="AO31" i="35"/>
  <c r="DE13" i="35"/>
  <c r="CX16" i="35"/>
  <c r="CZ47" i="35"/>
  <c r="CE53" i="35"/>
  <c r="N44" i="35"/>
  <c r="U53" i="18"/>
  <c r="BK8" i="35"/>
  <c r="AB4" i="35"/>
  <c r="CS4" i="35"/>
  <c r="Z20" i="35"/>
  <c r="AL10" i="35"/>
  <c r="BQ49" i="35"/>
  <c r="BH38" i="35"/>
  <c r="AG44" i="35"/>
  <c r="AN4" i="35"/>
  <c r="DO3" i="35"/>
  <c r="DJ18" i="35"/>
  <c r="AV45" i="35"/>
  <c r="DG11" i="35"/>
  <c r="K18" i="18"/>
  <c r="CM11" i="35"/>
  <c r="V35" i="18"/>
  <c r="J41" i="18"/>
  <c r="EB30" i="35"/>
  <c r="BT45" i="35"/>
  <c r="CM47" i="35"/>
  <c r="DD26" i="35"/>
  <c r="AR53" i="35"/>
  <c r="W53" i="35"/>
  <c r="AH14" i="18"/>
  <c r="P5" i="35"/>
  <c r="U40" i="18"/>
  <c r="AS3" i="35"/>
  <c r="DV30" i="35"/>
  <c r="AP13" i="35"/>
  <c r="AJ31" i="35"/>
  <c r="BG3" i="35"/>
  <c r="DH30" i="35"/>
  <c r="DE11" i="35"/>
  <c r="V47" i="35"/>
  <c r="BP33" i="35"/>
  <c r="B6" i="18"/>
  <c r="DF31" i="35"/>
  <c r="AL13" i="35"/>
  <c r="F45" i="18"/>
  <c r="BL40" i="35"/>
  <c r="I39" i="35"/>
  <c r="BQ52" i="35"/>
  <c r="CU43" i="35"/>
  <c r="X43" i="35"/>
  <c r="Y10" i="35"/>
  <c r="AE37" i="35"/>
  <c r="DI10" i="35"/>
  <c r="U27" i="35"/>
  <c r="CC40" i="35"/>
  <c r="CJ18" i="35"/>
  <c r="AI50" i="35"/>
  <c r="T28" i="18"/>
  <c r="F23" i="18"/>
  <c r="M51" i="35"/>
  <c r="DS18" i="35"/>
  <c r="H42" i="18"/>
  <c r="J7" i="35"/>
  <c r="S24" i="18"/>
  <c r="AA51" i="35"/>
  <c r="DV28" i="35"/>
  <c r="AN12" i="35"/>
  <c r="D38" i="18"/>
  <c r="BX42" i="35"/>
  <c r="BL27" i="35"/>
  <c r="CV45" i="35"/>
  <c r="AM13" i="35"/>
  <c r="AD27" i="35"/>
  <c r="DZ36" i="35"/>
  <c r="Y34" i="18"/>
  <c r="AH53" i="18"/>
  <c r="M33" i="18"/>
  <c r="AH24" i="18"/>
  <c r="T19" i="35"/>
  <c r="DR50" i="35"/>
  <c r="I30" i="18"/>
  <c r="AV51" i="35"/>
  <c r="AV46" i="35"/>
  <c r="AI54" i="35"/>
  <c r="CU50" i="35"/>
  <c r="H21" i="18"/>
  <c r="CD53" i="35"/>
  <c r="CU34" i="35"/>
  <c r="EB11" i="35"/>
  <c r="I7" i="18"/>
  <c r="E45" i="18"/>
  <c r="CE8" i="35"/>
  <c r="J14" i="35"/>
  <c r="U33" i="18"/>
  <c r="X27" i="35"/>
  <c r="P53" i="35"/>
  <c r="CS16" i="35"/>
  <c r="R4" i="18"/>
  <c r="X34" i="35"/>
  <c r="I46" i="18"/>
  <c r="AH19" i="35"/>
  <c r="G6" i="18"/>
  <c r="Y30" i="35"/>
  <c r="AN9" i="35"/>
  <c r="D4" i="18"/>
  <c r="CB52" i="35"/>
  <c r="BP10" i="35"/>
  <c r="I5" i="18"/>
  <c r="BA3" i="35"/>
  <c r="DY13" i="35"/>
  <c r="CU10" i="35"/>
  <c r="C23" i="18"/>
  <c r="CU37" i="35"/>
  <c r="G9" i="18"/>
  <c r="DJ20" i="35"/>
  <c r="AC7" i="35"/>
  <c r="W50" i="18"/>
  <c r="AX3" i="35"/>
  <c r="BV3" i="35"/>
  <c r="F16" i="18"/>
  <c r="M32" i="18"/>
  <c r="CY42" i="35"/>
  <c r="L5" i="35"/>
  <c r="AC3" i="35"/>
  <c r="EB12" i="35"/>
  <c r="H53" i="18"/>
  <c r="AI8" i="35"/>
  <c r="Z24" i="35"/>
  <c r="H33" i="18"/>
  <c r="CY27" i="35"/>
  <c r="N15" i="18"/>
  <c r="DG28" i="35"/>
  <c r="BX17" i="35"/>
  <c r="DG10" i="35"/>
  <c r="BZ28" i="35"/>
  <c r="H16" i="18"/>
  <c r="CQ42" i="35"/>
  <c r="AJ14" i="35"/>
  <c r="CW27" i="35"/>
  <c r="W29" i="18"/>
  <c r="BK49" i="35"/>
  <c r="BQ48" i="35"/>
  <c r="BW28" i="35"/>
  <c r="BP36" i="35"/>
  <c r="B22" i="18"/>
  <c r="DS13" i="35"/>
  <c r="U5" i="18"/>
  <c r="AD50" i="18"/>
  <c r="AA17" i="18"/>
  <c r="Z18" i="18"/>
  <c r="CF6" i="35"/>
  <c r="CA54" i="35"/>
  <c r="BT3" i="35"/>
  <c r="J17" i="18"/>
  <c r="AG49" i="18"/>
  <c r="CH10" i="35"/>
  <c r="J25" i="35"/>
  <c r="AQ45" i="35"/>
  <c r="T29" i="35"/>
  <c r="DD17" i="35"/>
  <c r="F47" i="35"/>
  <c r="DX44" i="35"/>
  <c r="AP37" i="35"/>
  <c r="T9" i="18"/>
  <c r="G37" i="18"/>
  <c r="CL37" i="35"/>
  <c r="CL14" i="35"/>
  <c r="CY8" i="35"/>
  <c r="DB42" i="35"/>
  <c r="DV8" i="35"/>
  <c r="Z37" i="35"/>
  <c r="DJ39" i="35"/>
  <c r="P3" i="18"/>
  <c r="L10" i="18"/>
  <c r="AO12" i="35"/>
  <c r="AG5" i="18"/>
  <c r="AJ21" i="35"/>
  <c r="AL16" i="35"/>
  <c r="AG27" i="18"/>
  <c r="CB44" i="35"/>
  <c r="C26" i="18"/>
  <c r="N23" i="18"/>
  <c r="CR40" i="35"/>
  <c r="CT22" i="35"/>
  <c r="U3" i="18"/>
  <c r="BQ14" i="35"/>
  <c r="L11" i="35"/>
  <c r="U52" i="35"/>
  <c r="DR38" i="35"/>
  <c r="DZ23" i="35"/>
  <c r="AH34" i="35"/>
  <c r="J11" i="35"/>
  <c r="E30" i="18"/>
  <c r="R27" i="35"/>
  <c r="AH52" i="18"/>
  <c r="BK33" i="35"/>
  <c r="V51" i="18"/>
  <c r="DY6" i="35"/>
  <c r="AG33" i="35"/>
  <c r="H19" i="18"/>
  <c r="B19" i="35"/>
  <c r="AG38" i="18"/>
  <c r="CZ29" i="35"/>
  <c r="Z46" i="35"/>
  <c r="CS29" i="35"/>
  <c r="DG8" i="35"/>
  <c r="AA28" i="18"/>
  <c r="E42" i="18"/>
  <c r="M22" i="18"/>
  <c r="C25" i="18"/>
  <c r="AN11" i="35"/>
  <c r="DR3" i="35"/>
  <c r="H14" i="18"/>
  <c r="CI43" i="35"/>
  <c r="S22" i="35"/>
  <c r="BY52" i="35"/>
  <c r="CM49" i="35"/>
  <c r="F17" i="18"/>
  <c r="P31" i="35"/>
  <c r="DZ47" i="35"/>
  <c r="BY50" i="35"/>
  <c r="BZ45" i="35"/>
  <c r="L53" i="35"/>
  <c r="BP4" i="35"/>
  <c r="BM44" i="35"/>
  <c r="DH36" i="35"/>
  <c r="CM9" i="35"/>
  <c r="BP28" i="35"/>
  <c r="AF41" i="35"/>
  <c r="AK35" i="35"/>
  <c r="X12" i="18"/>
  <c r="R16" i="35"/>
  <c r="L47" i="35"/>
  <c r="CY16" i="35"/>
  <c r="P41" i="35"/>
  <c r="AR47" i="35"/>
  <c r="J34" i="35"/>
  <c r="DE53" i="35"/>
  <c r="AV39" i="35"/>
  <c r="CQ19" i="35"/>
  <c r="CG9" i="35"/>
  <c r="AG30" i="35"/>
  <c r="CD8" i="35"/>
  <c r="AS4" i="35"/>
  <c r="AO43" i="35"/>
  <c r="F19" i="35"/>
  <c r="Z12" i="35"/>
  <c r="AI26" i="35"/>
  <c r="U31" i="35"/>
  <c r="AH5" i="18"/>
  <c r="V4" i="18"/>
  <c r="AQ29" i="35"/>
  <c r="DH52" i="35"/>
  <c r="BI29" i="35"/>
  <c r="CQ30" i="35"/>
  <c r="U24" i="35"/>
  <c r="CP3" i="35"/>
  <c r="AG48" i="35"/>
  <c r="CQ53" i="35"/>
  <c r="F49" i="18"/>
  <c r="BP21" i="35"/>
  <c r="O53" i="35"/>
  <c r="K32" i="18"/>
  <c r="AF28" i="35"/>
  <c r="Z34" i="18"/>
  <c r="AS39" i="35"/>
  <c r="DT7" i="35"/>
  <c r="Z33" i="35"/>
  <c r="CF13" i="35"/>
  <c r="CP28" i="35"/>
  <c r="AH30" i="35"/>
  <c r="F21" i="35"/>
  <c r="CM17" i="35"/>
  <c r="J40" i="18"/>
  <c r="P9" i="35"/>
  <c r="CU30" i="35"/>
  <c r="Q21" i="18"/>
  <c r="AA39" i="35"/>
  <c r="AC5" i="35"/>
  <c r="J40" i="35"/>
  <c r="BU34" i="35"/>
  <c r="CG22" i="35"/>
  <c r="EB26" i="35"/>
  <c r="AQ13" i="35"/>
  <c r="CE9" i="35"/>
  <c r="AT32" i="35"/>
  <c r="H7" i="18"/>
  <c r="CG44" i="35"/>
  <c r="BP32" i="35"/>
  <c r="AP27" i="35"/>
  <c r="DY28" i="35"/>
  <c r="CT51" i="35"/>
  <c r="S48" i="18"/>
  <c r="V29" i="35"/>
  <c r="AJ39" i="35"/>
  <c r="CR28" i="35"/>
  <c r="DJ40" i="35"/>
  <c r="AL32" i="35"/>
  <c r="I51" i="35"/>
  <c r="AC42" i="35"/>
  <c r="DE23" i="35"/>
  <c r="K53" i="18"/>
  <c r="DG9" i="35"/>
  <c r="CZ19" i="35"/>
  <c r="Y16" i="18"/>
  <c r="CQ12" i="35"/>
  <c r="AV32" i="35"/>
  <c r="DD13" i="35"/>
  <c r="Q22" i="35"/>
  <c r="U17" i="35"/>
  <c r="AY43" i="35"/>
  <c r="Q6" i="35"/>
  <c r="O14" i="18"/>
  <c r="AW3" i="35"/>
  <c r="AG24" i="35"/>
  <c r="N17" i="35"/>
  <c r="N38" i="18"/>
  <c r="AI41" i="35"/>
  <c r="CF12" i="35"/>
  <c r="O7" i="35"/>
  <c r="AG18" i="18"/>
  <c r="X20" i="18"/>
  <c r="CN19" i="35"/>
  <c r="AE5" i="18"/>
  <c r="M36" i="35"/>
  <c r="W5" i="18"/>
  <c r="AQ23" i="35"/>
  <c r="AS11" i="35"/>
  <c r="CC45" i="35"/>
  <c r="R10" i="35"/>
  <c r="CR5" i="35"/>
  <c r="AX30" i="35"/>
  <c r="W11" i="35"/>
  <c r="I54" i="18"/>
  <c r="B40" i="18"/>
  <c r="CO3" i="35"/>
  <c r="AQ11" i="35"/>
  <c r="DT46" i="35"/>
  <c r="DG43" i="35"/>
  <c r="F37" i="18"/>
  <c r="K33" i="18"/>
  <c r="DI11" i="35"/>
  <c r="L51" i="18"/>
  <c r="C34" i="18"/>
  <c r="DG52" i="35"/>
  <c r="DB4" i="35"/>
  <c r="AF20" i="35"/>
  <c r="AS40" i="35"/>
  <c r="BQ37" i="35"/>
  <c r="DJ23" i="35"/>
  <c r="CD10" i="35"/>
  <c r="CE16" i="35"/>
  <c r="S30" i="35"/>
  <c r="DD46" i="35"/>
  <c r="J18" i="35"/>
  <c r="DG16" i="35"/>
  <c r="S40" i="18"/>
  <c r="AC27" i="35"/>
  <c r="Y31" i="35"/>
  <c r="J52" i="18"/>
  <c r="CM22" i="35"/>
  <c r="AH15" i="35"/>
  <c r="F13" i="35"/>
  <c r="T14" i="35"/>
  <c r="EA5" i="35"/>
  <c r="T8" i="18"/>
  <c r="AO27" i="35"/>
  <c r="AD13" i="18"/>
  <c r="CL6" i="35"/>
  <c r="Z17" i="18"/>
  <c r="S38" i="18"/>
  <c r="CR16" i="35"/>
  <c r="EB17" i="35"/>
  <c r="AC28" i="18"/>
  <c r="BX7" i="35"/>
  <c r="BT6" i="35"/>
  <c r="CZ45" i="35"/>
  <c r="DA44" i="35"/>
  <c r="DH17" i="35"/>
  <c r="AB18" i="35"/>
  <c r="DE40" i="35"/>
  <c r="DX27" i="35"/>
  <c r="Y25" i="18"/>
  <c r="F38" i="18"/>
  <c r="W35" i="35"/>
  <c r="CF31" i="35"/>
  <c r="AD4" i="18"/>
  <c r="S38" i="35"/>
  <c r="Q40" i="18"/>
  <c r="AB21" i="18"/>
  <c r="AG10" i="35"/>
  <c r="L52" i="18"/>
  <c r="DT49" i="35"/>
  <c r="AH53" i="35"/>
  <c r="W14" i="35"/>
  <c r="AP6" i="35"/>
  <c r="CP46" i="35"/>
  <c r="CU36" i="35"/>
  <c r="CN15" i="35"/>
  <c r="CQ11" i="35"/>
  <c r="E24" i="35"/>
  <c r="AX29" i="35"/>
  <c r="BL22" i="35"/>
  <c r="O20" i="35"/>
  <c r="EB10" i="35"/>
  <c r="CI34" i="35"/>
  <c r="K14" i="18"/>
  <c r="AH35" i="18"/>
  <c r="L29" i="18"/>
  <c r="W48" i="35"/>
  <c r="Y9" i="18"/>
  <c r="AE12" i="35"/>
  <c r="DZ51" i="35"/>
  <c r="AS10" i="35"/>
  <c r="AH18" i="35"/>
  <c r="AB27" i="35"/>
  <c r="H18" i="18"/>
  <c r="L43" i="35"/>
  <c r="L21" i="18"/>
  <c r="AA7" i="18"/>
  <c r="U14" i="35"/>
  <c r="Z3" i="35"/>
  <c r="P28" i="35"/>
  <c r="BP30" i="35"/>
  <c r="I24" i="18"/>
  <c r="AP50" i="35"/>
  <c r="EB32" i="35"/>
  <c r="DE35" i="35"/>
  <c r="CA37" i="35"/>
  <c r="U41" i="35"/>
  <c r="AB23" i="35"/>
  <c r="T31" i="35"/>
  <c r="BQ19" i="35"/>
  <c r="DH20" i="35"/>
  <c r="DB47" i="35"/>
  <c r="CC16" i="35"/>
  <c r="AW21" i="35"/>
  <c r="G28" i="18"/>
  <c r="EA42" i="35"/>
  <c r="Z26" i="35"/>
  <c r="K40" i="18"/>
  <c r="AQ31" i="35"/>
  <c r="AS43" i="35"/>
  <c r="DE38" i="35"/>
  <c r="B51" i="35"/>
  <c r="AL48" i="35"/>
  <c r="BQ54" i="35"/>
  <c r="AA19" i="18"/>
  <c r="AE19" i="35"/>
  <c r="Y11" i="18"/>
  <c r="AP29" i="35"/>
  <c r="S36" i="18"/>
  <c r="AJ15" i="35"/>
  <c r="AS18" i="35"/>
  <c r="DT39" i="35"/>
  <c r="BU50" i="35"/>
  <c r="S45" i="35"/>
  <c r="N51" i="18"/>
  <c r="U27" i="18"/>
  <c r="AD36" i="18"/>
  <c r="U37" i="18"/>
  <c r="Q24" i="35"/>
  <c r="BU3" i="35"/>
  <c r="CK30" i="35"/>
  <c r="F30" i="18"/>
  <c r="CI37" i="35"/>
  <c r="AV4" i="35"/>
  <c r="CA52" i="35"/>
  <c r="DE17" i="35"/>
  <c r="CZ54" i="35"/>
  <c r="EA46" i="35"/>
  <c r="BK28" i="35"/>
  <c r="B29" i="18"/>
  <c r="DJ14" i="35"/>
  <c r="CE13" i="35"/>
  <c r="BQ39" i="35"/>
  <c r="AM14" i="35"/>
  <c r="AE36" i="18"/>
  <c r="I8" i="35"/>
  <c r="CC49" i="35"/>
  <c r="CV17" i="35"/>
  <c r="O24" i="18"/>
  <c r="AG6" i="35"/>
  <c r="Y18" i="35"/>
  <c r="W17" i="35"/>
  <c r="AB30" i="35"/>
  <c r="DE14" i="35"/>
  <c r="DZ25" i="35"/>
  <c r="X9" i="35"/>
  <c r="AD41" i="18"/>
  <c r="CC25" i="35"/>
  <c r="AC22" i="18"/>
  <c r="BL42" i="35"/>
  <c r="DY48" i="35"/>
  <c r="Z15" i="18"/>
  <c r="CX48" i="35"/>
  <c r="DX16" i="35"/>
  <c r="DF29" i="35"/>
  <c r="N44" i="18"/>
  <c r="BU30" i="35"/>
  <c r="P7" i="35"/>
  <c r="CH31" i="35"/>
  <c r="O4" i="18"/>
  <c r="H28" i="18"/>
  <c r="DE34" i="35"/>
  <c r="CC53" i="35"/>
  <c r="CK7" i="35"/>
  <c r="AT15" i="35"/>
  <c r="CL47" i="35"/>
  <c r="F53" i="35"/>
  <c r="Y14" i="35"/>
  <c r="DT32" i="35"/>
  <c r="DI26" i="35"/>
  <c r="G34" i="18"/>
  <c r="AO22" i="35"/>
  <c r="CX22" i="35"/>
  <c r="CV15" i="35"/>
  <c r="F3" i="18"/>
  <c r="T46" i="35"/>
  <c r="DF49" i="35"/>
  <c r="CL35" i="35"/>
  <c r="DS36" i="35"/>
  <c r="V52" i="18"/>
  <c r="AP11" i="35"/>
  <c r="W42" i="35"/>
  <c r="DJ8" i="35"/>
  <c r="AL23" i="35"/>
  <c r="DJ38" i="35"/>
  <c r="V38" i="18"/>
  <c r="CN51" i="35"/>
  <c r="L42" i="18"/>
  <c r="DG19" i="35"/>
  <c r="X13" i="18"/>
  <c r="AE15" i="35"/>
  <c r="N15" i="35"/>
  <c r="I32" i="18"/>
  <c r="BT43" i="35"/>
  <c r="DT42" i="35"/>
  <c r="AA5" i="18"/>
  <c r="J42" i="35"/>
  <c r="V25" i="18"/>
  <c r="AL11" i="35"/>
  <c r="DV27" i="35"/>
  <c r="CI40" i="35"/>
  <c r="BP13" i="35"/>
  <c r="N35" i="35"/>
  <c r="CW49" i="35"/>
  <c r="N41" i="35"/>
  <c r="BP20" i="35"/>
  <c r="N33" i="18"/>
  <c r="AE54" i="35"/>
  <c r="M28" i="35"/>
  <c r="L12" i="35"/>
  <c r="CC27" i="35"/>
  <c r="O48" i="18"/>
  <c r="U20" i="18"/>
  <c r="I37" i="18"/>
  <c r="Q16" i="35"/>
  <c r="DV33" i="35"/>
  <c r="W3" i="35"/>
  <c r="U41" i="18"/>
  <c r="DH18" i="35"/>
  <c r="DA38" i="35"/>
  <c r="AG52" i="18"/>
  <c r="CE46" i="35"/>
  <c r="J47" i="35"/>
  <c r="AG37" i="18"/>
  <c r="DX26" i="35"/>
  <c r="CX28" i="35"/>
  <c r="AB16" i="35"/>
  <c r="AN5" i="35"/>
  <c r="AJ33" i="35"/>
  <c r="BI15" i="35"/>
  <c r="AD31" i="35"/>
  <c r="DI32" i="35"/>
  <c r="M25" i="35"/>
  <c r="AR42" i="35"/>
  <c r="O17" i="35"/>
  <c r="AE35" i="35"/>
  <c r="BQ47" i="35"/>
  <c r="S18" i="35"/>
  <c r="I42" i="35"/>
  <c r="EA4" i="35"/>
  <c r="L19" i="18"/>
  <c r="C28" i="18"/>
  <c r="DR5" i="35"/>
  <c r="BE3" i="35"/>
  <c r="Q5" i="35"/>
  <c r="F9" i="35"/>
  <c r="DC38" i="35"/>
  <c r="DB25" i="35"/>
  <c r="AO4" i="35"/>
  <c r="DS42" i="35"/>
  <c r="M24" i="18"/>
  <c r="CX26" i="35"/>
  <c r="AJ8" i="35"/>
  <c r="B5" i="35"/>
  <c r="M19" i="18"/>
  <c r="CH19" i="35"/>
  <c r="CU35" i="35"/>
  <c r="CB49" i="35"/>
  <c r="EB19" i="35"/>
  <c r="D5" i="18"/>
  <c r="AU45" i="35"/>
  <c r="AG35" i="18"/>
  <c r="DH53" i="35"/>
  <c r="BM5" i="35"/>
  <c r="DD44" i="35"/>
  <c r="G48" i="18"/>
  <c r="CQ10" i="35"/>
  <c r="CG26" i="35"/>
  <c r="AW13" i="35"/>
  <c r="CN45" i="35"/>
  <c r="DI41" i="35"/>
  <c r="Z43" i="18"/>
  <c r="AX45" i="35"/>
  <c r="S26" i="18"/>
  <c r="L14" i="18"/>
  <c r="CC13" i="35"/>
  <c r="BG51" i="35"/>
  <c r="CN9" i="35"/>
  <c r="N53" i="18"/>
  <c r="BZ6" i="35"/>
  <c r="CQ36" i="35"/>
  <c r="CA32" i="35"/>
  <c r="DR47" i="35"/>
  <c r="B53" i="35"/>
  <c r="DA45" i="35"/>
  <c r="DE15" i="35"/>
  <c r="M35" i="18"/>
  <c r="CM18" i="35"/>
  <c r="DV12" i="35"/>
  <c r="CK51" i="35"/>
  <c r="AO8" i="35"/>
  <c r="EA29" i="35"/>
  <c r="V13" i="35"/>
  <c r="DG17" i="35"/>
  <c r="E7" i="18"/>
  <c r="J23" i="35"/>
  <c r="EA14" i="35"/>
  <c r="R15" i="35"/>
  <c r="BU5" i="35"/>
  <c r="DG14" i="35"/>
  <c r="BM20" i="35"/>
  <c r="BX54" i="35"/>
  <c r="CT47" i="35"/>
  <c r="DT30" i="35"/>
  <c r="L7" i="18"/>
  <c r="CE34" i="35"/>
  <c r="L45" i="35"/>
  <c r="AI16" i="35"/>
  <c r="U32" i="35"/>
  <c r="Y17" i="35"/>
  <c r="AW40" i="35"/>
  <c r="S37" i="18"/>
  <c r="DR44" i="35"/>
  <c r="K19" i="18"/>
  <c r="B32" i="18"/>
  <c r="AM12" i="35"/>
  <c r="DH27" i="35"/>
  <c r="BU37" i="35"/>
  <c r="BM45" i="35"/>
  <c r="CU22" i="35"/>
  <c r="AE13" i="18"/>
  <c r="CB53" i="35"/>
  <c r="O54" i="18"/>
  <c r="O50" i="18"/>
  <c r="DH49" i="35"/>
  <c r="CQ32" i="35"/>
  <c r="AD28" i="18"/>
  <c r="EB35" i="35"/>
  <c r="BU48" i="35"/>
  <c r="BT29" i="35"/>
  <c r="BK24" i="35"/>
  <c r="BU54" i="35"/>
  <c r="T15" i="35"/>
  <c r="E48" i="18"/>
  <c r="BL20" i="35"/>
  <c r="E20" i="18"/>
  <c r="BZ5" i="35"/>
  <c r="B48" i="18"/>
  <c r="AH10" i="35"/>
  <c r="E5" i="35"/>
  <c r="DW27" i="35"/>
  <c r="AI25" i="35"/>
  <c r="CU45" i="35"/>
  <c r="M7" i="18"/>
  <c r="T38" i="35"/>
  <c r="DY10" i="35"/>
  <c r="CN27" i="35"/>
  <c r="CI54" i="35"/>
  <c r="CE23" i="35"/>
  <c r="BX20" i="35"/>
  <c r="BU40" i="35"/>
  <c r="AH20" i="18"/>
  <c r="AF15" i="35"/>
  <c r="AB14" i="35"/>
  <c r="G18" i="18"/>
  <c r="BI52" i="35"/>
  <c r="E22" i="18"/>
  <c r="CM38" i="35"/>
  <c r="AA35" i="35"/>
  <c r="AR4" i="35"/>
  <c r="AB28" i="18"/>
  <c r="AM23" i="35"/>
  <c r="AT50" i="35"/>
  <c r="C16" i="18"/>
  <c r="AB22" i="35"/>
  <c r="K50" i="18"/>
  <c r="CL13" i="35"/>
  <c r="DF22" i="35"/>
  <c r="H23" i="18"/>
  <c r="U51" i="18"/>
  <c r="CE17" i="35"/>
  <c r="EB44" i="35"/>
  <c r="AR22" i="35"/>
  <c r="Z34" i="35"/>
  <c r="DA7" i="35"/>
  <c r="DT12" i="35"/>
  <c r="DB30" i="35"/>
  <c r="V44" i="35"/>
  <c r="CK50" i="35"/>
  <c r="X13" i="35"/>
  <c r="CB42" i="35"/>
  <c r="DJ28" i="35"/>
  <c r="AH24" i="35"/>
  <c r="I10" i="35"/>
  <c r="DE54" i="35"/>
  <c r="CR18" i="35"/>
  <c r="CN13" i="35"/>
  <c r="F25" i="18"/>
  <c r="AP3" i="35"/>
  <c r="CB7" i="35"/>
  <c r="V11" i="18"/>
  <c r="DS32" i="35"/>
  <c r="AX54" i="35"/>
  <c r="CU5" i="35"/>
  <c r="CI33" i="35"/>
  <c r="DD12" i="35"/>
  <c r="G38" i="18"/>
  <c r="R24" i="18"/>
  <c r="F15" i="35"/>
  <c r="L8" i="18"/>
  <c r="BW25" i="35"/>
  <c r="E54" i="35"/>
  <c r="T49" i="18"/>
  <c r="DE10" i="35"/>
  <c r="CP7" i="35"/>
  <c r="EB51" i="35"/>
  <c r="BW33" i="35"/>
  <c r="I33" i="18"/>
  <c r="AC17" i="18"/>
  <c r="AX44" i="35"/>
  <c r="O12" i="18"/>
  <c r="AB10" i="18"/>
  <c r="C37" i="18"/>
  <c r="X36" i="18"/>
  <c r="CR24" i="35"/>
  <c r="J45" i="18"/>
  <c r="CP23" i="35"/>
  <c r="I13" i="35"/>
  <c r="BM46" i="35"/>
  <c r="CN18" i="35"/>
  <c r="AM49" i="35"/>
  <c r="CA4" i="35"/>
  <c r="AW8" i="35"/>
  <c r="D24" i="18"/>
  <c r="E37" i="35"/>
  <c r="O3" i="18"/>
  <c r="EB28" i="35"/>
  <c r="I37" i="35"/>
  <c r="AQ41" i="35"/>
  <c r="B49" i="18"/>
  <c r="CW20" i="35"/>
  <c r="CS44" i="35"/>
  <c r="CI4" i="35"/>
  <c r="BT53" i="35"/>
  <c r="AA53" i="18"/>
  <c r="AX16" i="35"/>
  <c r="CF3" i="35"/>
  <c r="DY17" i="35"/>
  <c r="AH11" i="18"/>
  <c r="CA14" i="35"/>
  <c r="CP11" i="35"/>
  <c r="DC27" i="35"/>
  <c r="BZ48" i="35"/>
  <c r="DV16" i="35"/>
  <c r="AC53" i="18"/>
  <c r="T26" i="18"/>
  <c r="E9" i="35"/>
  <c r="EA50" i="35"/>
  <c r="BM15" i="35"/>
  <c r="CU21" i="35"/>
  <c r="DZ15" i="35"/>
  <c r="L48" i="35"/>
  <c r="P27" i="35"/>
  <c r="T48" i="18"/>
  <c r="CB23" i="35"/>
  <c r="AU37" i="35"/>
  <c r="DD22" i="35"/>
  <c r="DY21" i="35"/>
  <c r="CY15" i="35"/>
  <c r="I52" i="18"/>
  <c r="CR45" i="35"/>
  <c r="BL37" i="35"/>
  <c r="CB8" i="35"/>
  <c r="DJ3" i="35"/>
  <c r="X6" i="35"/>
  <c r="CC47" i="35"/>
  <c r="G3" i="18"/>
  <c r="O13" i="35"/>
  <c r="DF10" i="35"/>
  <c r="V52" i="35"/>
  <c r="DS53" i="35"/>
  <c r="DV44" i="35"/>
  <c r="P44" i="35"/>
  <c r="BK3" i="35"/>
  <c r="AG42" i="18"/>
  <c r="AX42" i="35"/>
  <c r="CD7" i="35"/>
  <c r="AP9" i="35"/>
  <c r="BT15" i="35"/>
  <c r="BW47" i="35"/>
  <c r="DR43" i="35"/>
  <c r="AS34" i="35"/>
  <c r="BG54" i="35"/>
  <c r="AT24" i="35"/>
  <c r="AD29" i="18"/>
  <c r="DX34" i="35"/>
  <c r="BW8" i="35"/>
  <c r="AK10" i="35"/>
  <c r="DF41" i="35"/>
  <c r="E29" i="18"/>
  <c r="CI27" i="35"/>
  <c r="R28" i="35"/>
  <c r="E47" i="18"/>
  <c r="DC36" i="35"/>
  <c r="BM9" i="35"/>
  <c r="CW30" i="35"/>
  <c r="EA43" i="35"/>
  <c r="DJ19" i="35"/>
  <c r="V18" i="18"/>
  <c r="AL4" i="35"/>
  <c r="AV43" i="35"/>
  <c r="CY14" i="35"/>
  <c r="CF35" i="35"/>
  <c r="AC13" i="18"/>
  <c r="F8" i="18"/>
  <c r="CU18" i="35"/>
  <c r="CE31" i="35"/>
  <c r="D20" i="18"/>
  <c r="BZ29" i="35"/>
  <c r="X19" i="18"/>
  <c r="CU53" i="35"/>
  <c r="CX31" i="35"/>
  <c r="CI28" i="35"/>
  <c r="W15" i="35"/>
  <c r="AG17" i="35"/>
  <c r="AA37" i="18"/>
  <c r="DH4" i="35"/>
  <c r="AW47" i="35"/>
  <c r="CI41" i="35"/>
  <c r="DG37" i="35"/>
  <c r="CB5" i="35"/>
  <c r="J54" i="18"/>
  <c r="CS45" i="35"/>
  <c r="CE18" i="35"/>
  <c r="AD24" i="18"/>
  <c r="CX44" i="35"/>
  <c r="CN36" i="35"/>
  <c r="I23" i="18"/>
  <c r="DR39" i="35"/>
  <c r="CU7" i="35"/>
  <c r="CC24" i="35"/>
  <c r="CR36" i="35"/>
  <c r="EA31" i="35"/>
  <c r="CV20" i="35"/>
  <c r="CV12" i="35"/>
  <c r="CI25" i="35"/>
  <c r="X48" i="18"/>
  <c r="Z35" i="18"/>
  <c r="DJ37" i="35"/>
  <c r="DH5" i="35"/>
  <c r="I50" i="18"/>
  <c r="B36" i="18"/>
  <c r="CM24" i="35"/>
  <c r="X25" i="18"/>
  <c r="I47" i="18"/>
  <c r="K11" i="18"/>
  <c r="CT48" i="35"/>
  <c r="BT4" i="35"/>
  <c r="BZ41" i="35"/>
  <c r="CK5" i="35"/>
  <c r="CI36" i="35"/>
  <c r="BM18" i="35"/>
  <c r="AE15" i="18"/>
  <c r="DY33" i="35"/>
  <c r="B52" i="35"/>
  <c r="Z41" i="18"/>
  <c r="DX28" i="35"/>
  <c r="F42" i="35"/>
  <c r="EB25" i="35"/>
  <c r="BM32" i="35"/>
  <c r="CP30" i="35"/>
  <c r="AO46" i="35"/>
  <c r="CK47" i="35"/>
  <c r="AM3" i="35"/>
  <c r="S19" i="35"/>
  <c r="DW48" i="35"/>
  <c r="AK28" i="35"/>
  <c r="CH4" i="35"/>
  <c r="AS51" i="35"/>
  <c r="AF48" i="35"/>
  <c r="BG14" i="35"/>
  <c r="V26" i="35"/>
  <c r="BW13" i="35"/>
  <c r="S42" i="18"/>
  <c r="AK8" i="35"/>
  <c r="M21" i="35"/>
  <c r="AE12" i="18"/>
  <c r="AW43" i="35"/>
  <c r="CJ41" i="35"/>
  <c r="T7" i="18"/>
  <c r="Q28" i="18"/>
  <c r="D47" i="18"/>
  <c r="AQ27" i="35"/>
  <c r="AO40" i="35"/>
  <c r="AX40" i="35"/>
  <c r="AL29" i="35"/>
  <c r="DI39" i="35"/>
  <c r="CC50" i="35"/>
  <c r="DG31" i="35"/>
  <c r="DH6" i="35"/>
  <c r="DY51" i="35"/>
  <c r="R44" i="18"/>
  <c r="BX53" i="35"/>
  <c r="CE10" i="35"/>
  <c r="AI12" i="35"/>
  <c r="AE51" i="35"/>
  <c r="DF24" i="35"/>
  <c r="DZ42" i="35"/>
  <c r="DB16" i="35"/>
  <c r="AN24" i="35"/>
  <c r="AJ6" i="35"/>
  <c r="AT19" i="35"/>
  <c r="M44" i="35"/>
  <c r="P20" i="35"/>
  <c r="E22" i="35"/>
  <c r="AG34" i="35"/>
  <c r="L28" i="35"/>
  <c r="BZ54" i="35"/>
  <c r="BM12" i="35"/>
  <c r="CX45" i="35"/>
  <c r="BQ15" i="35"/>
  <c r="DZ41" i="35"/>
  <c r="AA26" i="35"/>
  <c r="BL28" i="35"/>
  <c r="AG32" i="35"/>
  <c r="CC26" i="35"/>
  <c r="AD22" i="35"/>
  <c r="BX19" i="35"/>
  <c r="Q17" i="18"/>
  <c r="B11" i="18"/>
  <c r="DI48" i="35"/>
  <c r="CS53" i="35"/>
  <c r="CH36" i="35"/>
  <c r="CR52" i="35"/>
  <c r="I3" i="35"/>
  <c r="AY24" i="35"/>
  <c r="CU28" i="35"/>
  <c r="CF26" i="35"/>
  <c r="AH40" i="35"/>
  <c r="B4" i="35"/>
  <c r="CV46" i="35"/>
  <c r="DX21" i="35"/>
  <c r="BT28" i="35"/>
  <c r="DA13" i="35"/>
  <c r="AD24" i="35"/>
  <c r="AE40" i="18"/>
  <c r="AA38" i="18"/>
  <c r="DW43" i="35"/>
  <c r="BX14" i="35"/>
  <c r="P30" i="35"/>
  <c r="AE3" i="35"/>
  <c r="AT30" i="35"/>
  <c r="CX34" i="35"/>
  <c r="AD34" i="18"/>
  <c r="CP24" i="35"/>
  <c r="I38" i="35"/>
  <c r="DB21" i="35"/>
  <c r="EA17" i="35"/>
  <c r="AU25" i="35"/>
  <c r="CK4" i="35"/>
  <c r="CH51" i="35"/>
  <c r="CR25" i="35"/>
  <c r="AA13" i="35"/>
  <c r="T6" i="35"/>
  <c r="CV54" i="35"/>
  <c r="DF46" i="35"/>
  <c r="AH16" i="18"/>
  <c r="I25" i="35"/>
  <c r="Q15" i="35"/>
  <c r="AB42" i="18"/>
  <c r="AT47" i="35"/>
  <c r="AA39" i="18"/>
  <c r="CV24" i="35"/>
  <c r="N5" i="18"/>
  <c r="DH3" i="35"/>
  <c r="E14" i="35"/>
  <c r="DE21" i="35"/>
  <c r="U50" i="18"/>
  <c r="DF47" i="35"/>
  <c r="DH35" i="35"/>
  <c r="CH18" i="35"/>
  <c r="K9" i="18"/>
  <c r="AJ52" i="35"/>
  <c r="CX36" i="35"/>
  <c r="DH47" i="35"/>
  <c r="CC29" i="35"/>
  <c r="AE34" i="35"/>
  <c r="DT4" i="35"/>
  <c r="BY30" i="35"/>
  <c r="H36" i="18"/>
  <c r="BY41" i="35"/>
  <c r="B28" i="35"/>
  <c r="BU14" i="35"/>
  <c r="CH24" i="35"/>
  <c r="CC37" i="35"/>
  <c r="BL46" i="35"/>
  <c r="CQ49" i="35"/>
  <c r="CX52" i="35"/>
  <c r="CJ23" i="35"/>
  <c r="AP14" i="35"/>
  <c r="DT33" i="35"/>
  <c r="DE46" i="35"/>
  <c r="CJ29" i="35"/>
  <c r="BZ34" i="35"/>
  <c r="B34" i="18"/>
  <c r="AU38" i="35"/>
  <c r="DF16" i="35"/>
  <c r="V21" i="18"/>
  <c r="AL8" i="35"/>
  <c r="DI3" i="35"/>
  <c r="AA52" i="35"/>
  <c r="CP12" i="35"/>
  <c r="AM50" i="35"/>
  <c r="AE41" i="35"/>
  <c r="AG50" i="18"/>
  <c r="O35" i="35"/>
  <c r="CE20" i="35"/>
  <c r="BW37" i="35"/>
  <c r="M41" i="35"/>
  <c r="DJ48" i="35"/>
  <c r="CS5" i="35"/>
  <c r="DF45" i="35"/>
  <c r="CH21" i="35"/>
  <c r="CT42" i="35"/>
  <c r="M12" i="35"/>
  <c r="M46" i="35"/>
  <c r="N40" i="35"/>
  <c r="AJ3" i="35"/>
  <c r="AO7" i="35"/>
  <c r="DB11" i="35"/>
  <c r="R43" i="18"/>
  <c r="CR19" i="35"/>
  <c r="BG12" i="35"/>
  <c r="M11" i="35"/>
  <c r="AS42" i="35"/>
  <c r="E11" i="35"/>
  <c r="B23" i="35"/>
  <c r="AE21" i="18"/>
  <c r="DZ4" i="35"/>
  <c r="BH32" i="35"/>
  <c r="DS35" i="35"/>
  <c r="EB53" i="35"/>
  <c r="CH9" i="35"/>
  <c r="I12" i="18"/>
  <c r="AD38" i="18"/>
  <c r="X3" i="18"/>
  <c r="X23" i="18"/>
  <c r="DA33" i="35"/>
  <c r="D54" i="18"/>
  <c r="Y20" i="18"/>
  <c r="DA31" i="35"/>
  <c r="AV9" i="35"/>
  <c r="AE22" i="35"/>
  <c r="AR20" i="35"/>
  <c r="AJ44" i="35"/>
  <c r="AC11" i="18"/>
  <c r="DV53" i="35"/>
  <c r="AO44" i="35"/>
  <c r="AI37" i="35"/>
  <c r="R13" i="18"/>
  <c r="CX42" i="35"/>
  <c r="CA42" i="35"/>
  <c r="CR6" i="35"/>
  <c r="CN44" i="35"/>
  <c r="AH54" i="35"/>
  <c r="E43" i="18"/>
  <c r="CL12" i="35"/>
  <c r="BP35" i="35"/>
  <c r="Z19" i="18"/>
  <c r="AG27" i="35"/>
  <c r="DG51" i="35"/>
  <c r="DC3" i="35"/>
  <c r="AE41" i="18"/>
  <c r="AM19" i="35"/>
  <c r="CQ51" i="35"/>
  <c r="AB16" i="18"/>
  <c r="DT20" i="35"/>
  <c r="AB33" i="18"/>
  <c r="B48" i="35"/>
  <c r="AJ12" i="35"/>
  <c r="CW24" i="35"/>
  <c r="N4" i="35"/>
  <c r="CR53" i="35"/>
  <c r="CD17" i="35"/>
  <c r="C49" i="18"/>
  <c r="AQ50" i="35"/>
  <c r="H48" i="18"/>
  <c r="BX50" i="35"/>
  <c r="AE34" i="18"/>
  <c r="AI30" i="35"/>
  <c r="AE22" i="18"/>
  <c r="CN20" i="35"/>
  <c r="AB13" i="18"/>
  <c r="S20" i="35"/>
  <c r="CG35" i="35"/>
  <c r="DT28" i="35"/>
  <c r="EA13" i="35"/>
  <c r="K20" i="18"/>
  <c r="B20" i="35"/>
  <c r="N46" i="18"/>
  <c r="CI14" i="35"/>
  <c r="CS18" i="35"/>
  <c r="CV13" i="35"/>
  <c r="F5" i="18"/>
  <c r="DI44" i="35"/>
  <c r="DY12" i="35"/>
  <c r="BZ22" i="35"/>
  <c r="DG44" i="35"/>
  <c r="Q14" i="18"/>
  <c r="O32" i="18"/>
  <c r="CY45" i="35"/>
  <c r="DR18" i="35"/>
  <c r="AU26" i="35"/>
  <c r="AE7" i="18"/>
  <c r="DX54" i="35"/>
  <c r="O37" i="18"/>
  <c r="Q27" i="18"/>
  <c r="L17" i="18"/>
  <c r="DZ50" i="35"/>
  <c r="L6" i="35"/>
  <c r="W40" i="18"/>
  <c r="BY26" i="35"/>
  <c r="BW24" i="35"/>
  <c r="W45" i="18"/>
  <c r="AA25" i="18"/>
  <c r="BP7" i="35"/>
  <c r="CX19" i="35"/>
  <c r="DI45" i="35"/>
  <c r="G26" i="18"/>
  <c r="AN17" i="35"/>
  <c r="CL22" i="35"/>
  <c r="AM16" i="35"/>
  <c r="AR35" i="35"/>
  <c r="G54" i="18"/>
  <c r="AK40" i="35"/>
  <c r="BG22" i="35"/>
  <c r="AO36" i="35"/>
  <c r="BG20" i="35"/>
  <c r="DW20" i="35"/>
  <c r="CG38" i="35"/>
  <c r="DZ18" i="35"/>
  <c r="R24" i="35"/>
  <c r="CV3" i="35"/>
  <c r="DF20" i="35"/>
  <c r="CZ6" i="35"/>
  <c r="AJ32" i="35"/>
  <c r="AF17" i="35"/>
  <c r="AL7" i="35"/>
  <c r="CU14" i="35"/>
  <c r="L48" i="18"/>
  <c r="AG24" i="18"/>
  <c r="L17" i="35"/>
  <c r="BX31" i="35"/>
  <c r="AF35" i="35"/>
  <c r="Z30" i="35"/>
  <c r="AP34" i="35"/>
  <c r="CJ37" i="35"/>
  <c r="BZ7" i="35"/>
  <c r="CS9" i="35"/>
  <c r="W20" i="35"/>
  <c r="T35" i="35"/>
  <c r="Y45" i="35"/>
  <c r="BP19" i="35"/>
  <c r="AN44" i="35"/>
  <c r="O11" i="18"/>
  <c r="I6" i="18"/>
  <c r="AY38" i="35"/>
  <c r="DV51" i="35"/>
  <c r="DX49" i="35"/>
  <c r="DT54" i="35"/>
  <c r="I29" i="35"/>
  <c r="O3" i="35"/>
  <c r="L28" i="18"/>
  <c r="AT25" i="35"/>
  <c r="CL52" i="35"/>
  <c r="AF21" i="35"/>
  <c r="K52" i="18"/>
  <c r="CS17" i="35"/>
  <c r="I9" i="35"/>
  <c r="H51" i="18"/>
  <c r="Z39" i="18"/>
  <c r="CS49" i="35"/>
  <c r="R8" i="18"/>
  <c r="I51" i="18"/>
  <c r="CV32" i="35"/>
  <c r="CL7" i="35"/>
  <c r="M42" i="18"/>
  <c r="F48" i="18"/>
  <c r="V34" i="18"/>
  <c r="DI43" i="35"/>
  <c r="BM21" i="35"/>
  <c r="DF30" i="35"/>
  <c r="W24" i="35"/>
  <c r="BU20" i="35"/>
  <c r="BQ22" i="35"/>
  <c r="AB10" i="35"/>
  <c r="AO14" i="35"/>
  <c r="J39" i="18"/>
  <c r="AC17" i="35"/>
  <c r="J5" i="35"/>
  <c r="CG43" i="35"/>
  <c r="Z50" i="35"/>
  <c r="AA11" i="35"/>
  <c r="DV4" i="35"/>
  <c r="CA51" i="35"/>
  <c r="BP31" i="35"/>
  <c r="DY16" i="35"/>
  <c r="AB31" i="18"/>
  <c r="M40" i="18"/>
  <c r="BH22" i="35"/>
  <c r="DY46" i="35"/>
  <c r="CI7" i="35"/>
  <c r="CP52" i="35"/>
  <c r="L34" i="18"/>
  <c r="CW50" i="35"/>
  <c r="M35" i="35"/>
  <c r="AU35" i="35"/>
  <c r="Q3" i="18"/>
  <c r="BM26" i="35"/>
  <c r="M10" i="18"/>
  <c r="DC50" i="35"/>
  <c r="CL48" i="35"/>
  <c r="T41" i="18"/>
  <c r="F44" i="18"/>
  <c r="X20" i="35"/>
  <c r="M53" i="18"/>
  <c r="Y21" i="35"/>
  <c r="F26" i="18"/>
  <c r="AO33" i="35"/>
  <c r="AG14" i="18"/>
  <c r="AR13" i="35"/>
  <c r="Z22" i="18"/>
  <c r="CJ6" i="35"/>
  <c r="BP41" i="35"/>
  <c r="E36" i="18"/>
  <c r="CC4" i="35"/>
  <c r="DJ25" i="35"/>
  <c r="B35" i="18"/>
  <c r="DE26" i="35"/>
  <c r="AU31" i="35"/>
  <c r="DC10" i="35"/>
  <c r="AP21" i="35"/>
  <c r="U36" i="35"/>
  <c r="AD5" i="35"/>
  <c r="M54" i="18"/>
  <c r="AG20" i="35"/>
  <c r="F33" i="18"/>
  <c r="AK18" i="35"/>
  <c r="DB19" i="35"/>
  <c r="BP9" i="35"/>
  <c r="D36" i="18"/>
  <c r="AD43" i="18"/>
  <c r="AR18" i="35"/>
  <c r="M34" i="18"/>
  <c r="CW44" i="35"/>
  <c r="CK41" i="35"/>
  <c r="DW30" i="35"/>
  <c r="CG17" i="35"/>
  <c r="CP19" i="35"/>
  <c r="AC14" i="35"/>
  <c r="AA27" i="35"/>
  <c r="T18" i="35"/>
  <c r="AD47" i="18"/>
  <c r="R34" i="18"/>
  <c r="DZ13" i="35"/>
  <c r="CC43" i="35"/>
  <c r="W13" i="18"/>
  <c r="CT9" i="35"/>
  <c r="L35" i="18"/>
  <c r="E33" i="18"/>
  <c r="O23" i="18"/>
  <c r="CG20" i="35"/>
  <c r="CZ40" i="35"/>
  <c r="BU23" i="35"/>
  <c r="U4" i="18"/>
  <c r="CC52" i="35"/>
  <c r="CC19" i="35"/>
  <c r="BY31" i="35"/>
  <c r="DB52" i="35"/>
  <c r="BX45" i="35"/>
  <c r="CA34" i="35"/>
  <c r="S41" i="18"/>
  <c r="Q11" i="18"/>
  <c r="AD39" i="18"/>
  <c r="V12" i="18"/>
  <c r="EB20" i="35"/>
  <c r="CY10" i="35"/>
  <c r="O24" i="35"/>
  <c r="CS35" i="35"/>
  <c r="BW39" i="35"/>
  <c r="BT44" i="35"/>
  <c r="I25" i="18"/>
  <c r="AB38" i="18"/>
  <c r="CT50" i="35"/>
  <c r="DS4" i="35"/>
  <c r="EA44" i="35"/>
  <c r="L54" i="18"/>
  <c r="CK16" i="35"/>
  <c r="B50" i="35"/>
  <c r="B6" i="35"/>
  <c r="AW34" i="35"/>
  <c r="CR33" i="35"/>
  <c r="DA4" i="35"/>
  <c r="AC6" i="35"/>
  <c r="I18" i="18"/>
  <c r="CF24" i="35"/>
  <c r="DG20" i="35"/>
  <c r="Q13" i="18"/>
  <c r="BP6" i="35"/>
  <c r="C19" i="18"/>
  <c r="DF43" i="35"/>
  <c r="J42" i="18"/>
  <c r="CF39" i="35"/>
  <c r="BQ30" i="35"/>
  <c r="J50" i="18"/>
  <c r="Q10" i="18"/>
  <c r="M49" i="18"/>
  <c r="X33" i="18"/>
  <c r="CV23" i="35"/>
  <c r="T20" i="18"/>
  <c r="S8" i="18"/>
  <c r="DY52" i="35"/>
  <c r="DE45" i="35"/>
  <c r="DH22" i="35"/>
  <c r="V6" i="35"/>
  <c r="DR40" i="35"/>
  <c r="AG10" i="18"/>
  <c r="BW48" i="35"/>
  <c r="BY46" i="35"/>
  <c r="N48" i="18"/>
  <c r="CE50" i="35"/>
  <c r="CZ50" i="35"/>
  <c r="CQ5" i="35"/>
  <c r="B47" i="18"/>
  <c r="CW25" i="35"/>
  <c r="BQ27" i="35"/>
  <c r="AH44" i="18"/>
  <c r="CC5" i="35"/>
  <c r="DE24" i="35"/>
  <c r="N41" i="18"/>
  <c r="CM25" i="35"/>
  <c r="O29" i="18"/>
  <c r="BP39" i="35"/>
  <c r="CS50" i="35"/>
  <c r="BW54" i="35"/>
  <c r="CX4" i="35"/>
  <c r="DB10" i="35"/>
  <c r="CF36" i="35"/>
  <c r="CX54" i="35"/>
  <c r="B14" i="35"/>
  <c r="CF17" i="35"/>
  <c r="DA9" i="35"/>
  <c r="Y29" i="18"/>
  <c r="DJ33" i="35"/>
  <c r="DJ21" i="35"/>
  <c r="BU33" i="35"/>
  <c r="N43" i="18"/>
  <c r="CT17" i="35"/>
  <c r="N22" i="18"/>
  <c r="DG22" i="35"/>
  <c r="DR41" i="35"/>
  <c r="CP41" i="35"/>
  <c r="DS39" i="35"/>
  <c r="M52" i="18"/>
  <c r="S13" i="18"/>
  <c r="CD42" i="35"/>
  <c r="AV6" i="35"/>
  <c r="AE51" i="18"/>
  <c r="CE3" i="35"/>
  <c r="AK47" i="35"/>
  <c r="CD38" i="35"/>
  <c r="CW41" i="35"/>
  <c r="BQ31" i="35"/>
  <c r="AG46" i="18"/>
  <c r="DS10" i="35"/>
  <c r="CV25" i="35"/>
  <c r="CR29" i="35"/>
  <c r="DY50" i="35"/>
  <c r="EA53" i="35"/>
  <c r="R18" i="35"/>
  <c r="DA11" i="35"/>
  <c r="CX49" i="35"/>
  <c r="H26" i="18"/>
  <c r="AQ12" i="35"/>
  <c r="C54" i="18"/>
  <c r="AN18" i="35"/>
  <c r="CC42" i="35"/>
  <c r="CB12" i="35"/>
  <c r="AV21" i="35"/>
  <c r="CD33" i="35"/>
  <c r="CP14" i="35"/>
  <c r="AV42" i="35"/>
  <c r="AV54" i="35"/>
  <c r="BQ32" i="35"/>
  <c r="CJ13" i="35"/>
  <c r="CF47" i="35"/>
  <c r="M46" i="18"/>
  <c r="B37" i="35"/>
  <c r="AV33" i="35"/>
  <c r="DX13" i="35"/>
  <c r="M44" i="18"/>
  <c r="EA24" i="35"/>
  <c r="CQ26" i="35"/>
  <c r="DI27" i="35"/>
  <c r="BU42" i="35"/>
  <c r="CV48" i="35"/>
  <c r="DS15" i="35"/>
  <c r="BL24" i="35"/>
  <c r="AW54" i="35"/>
  <c r="R35" i="18"/>
  <c r="CN16" i="35"/>
  <c r="AG21" i="18"/>
  <c r="AB18" i="18"/>
  <c r="CI15" i="35"/>
  <c r="W48" i="18"/>
  <c r="DN3" i="35"/>
  <c r="CS25" i="35"/>
  <c r="EB15" i="35"/>
  <c r="H52" i="18"/>
  <c r="AA45" i="18"/>
  <c r="K28" i="18"/>
  <c r="E49" i="18"/>
  <c r="DY45" i="35"/>
  <c r="CG32" i="35"/>
  <c r="CR37" i="35"/>
  <c r="DS51" i="35"/>
  <c r="X24" i="18"/>
  <c r="K46" i="18"/>
  <c r="DI23" i="35"/>
  <c r="G50" i="18"/>
  <c r="BX15" i="35"/>
  <c r="BM36" i="35"/>
  <c r="Q12" i="18"/>
  <c r="CL4" i="35"/>
  <c r="X32" i="18"/>
  <c r="X53" i="18"/>
  <c r="U39" i="18"/>
  <c r="B27" i="18"/>
  <c r="U36" i="18"/>
  <c r="BX16" i="35"/>
  <c r="D11" i="18"/>
  <c r="DS3" i="35"/>
  <c r="AE32" i="18"/>
  <c r="AS30" i="35"/>
  <c r="CW12" i="35"/>
  <c r="W32" i="18"/>
  <c r="BY14" i="35"/>
  <c r="Y9" i="35"/>
  <c r="CL3" i="35"/>
  <c r="CB16" i="35"/>
  <c r="N26" i="18"/>
  <c r="L16" i="18"/>
  <c r="M8" i="18"/>
  <c r="AW16" i="35"/>
  <c r="DA27" i="35"/>
  <c r="AX10" i="35"/>
  <c r="F31" i="18"/>
  <c r="DX38" i="35"/>
  <c r="BP53" i="35"/>
  <c r="EB52" i="35"/>
  <c r="T9" i="35"/>
  <c r="DD28" i="35"/>
  <c r="J7" i="18"/>
  <c r="CW35" i="35"/>
  <c r="BX44" i="35"/>
  <c r="BQ21" i="35"/>
  <c r="CC39" i="35"/>
  <c r="X18" i="18"/>
  <c r="DG41" i="35"/>
  <c r="EB24" i="35"/>
  <c r="F3" i="35"/>
  <c r="DJ49" i="35"/>
  <c r="Y22" i="18"/>
  <c r="BW7" i="35"/>
  <c r="AG40" i="18"/>
  <c r="CP8" i="35"/>
  <c r="DB8" i="35"/>
  <c r="X10" i="18"/>
  <c r="CY28" i="35"/>
  <c r="CJ15" i="35"/>
  <c r="AG53" i="18"/>
  <c r="DF44" i="35"/>
  <c r="CI35" i="35"/>
  <c r="G11" i="18"/>
  <c r="CY19" i="35"/>
  <c r="CT34" i="35"/>
  <c r="DS31" i="35"/>
  <c r="F12" i="18"/>
  <c r="D29" i="18"/>
  <c r="EB31" i="35"/>
  <c r="W34" i="18"/>
  <c r="DE37" i="35"/>
  <c r="DC46" i="35"/>
  <c r="AA6" i="35"/>
  <c r="O26" i="35"/>
  <c r="CU41" i="35"/>
  <c r="DX11" i="35"/>
  <c r="CW36" i="35"/>
  <c r="AE8" i="35"/>
  <c r="AE39" i="18"/>
  <c r="Z32" i="18"/>
  <c r="CJ16" i="35"/>
  <c r="CF16" i="35"/>
  <c r="R34" i="35"/>
  <c r="AP15" i="35"/>
  <c r="Y35" i="18"/>
  <c r="X50" i="18"/>
  <c r="CB27" i="35"/>
  <c r="AX18" i="35"/>
  <c r="AM9" i="35"/>
  <c r="R3" i="35"/>
  <c r="CJ19" i="35"/>
  <c r="DX3" i="35"/>
  <c r="I19" i="35"/>
  <c r="CU12" i="35"/>
  <c r="CH8" i="35"/>
  <c r="DZ43" i="35"/>
  <c r="DH15" i="35"/>
  <c r="E33" i="35"/>
  <c r="DC53" i="35"/>
  <c r="BQ44" i="35"/>
  <c r="DX14" i="35"/>
  <c r="N35" i="18"/>
  <c r="CI18" i="35"/>
  <c r="N3" i="18"/>
  <c r="BY16" i="35"/>
  <c r="DX6" i="35"/>
  <c r="BT17" i="35"/>
  <c r="DB46" i="35"/>
  <c r="CH7" i="35"/>
  <c r="Z54" i="18"/>
  <c r="E35" i="18"/>
  <c r="BL33" i="35"/>
  <c r="DY23" i="35"/>
  <c r="AD17" i="18"/>
  <c r="BP52" i="35"/>
  <c r="DC47" i="35"/>
  <c r="CX43" i="35"/>
  <c r="CX24" i="35"/>
  <c r="CM34" i="35"/>
  <c r="F51" i="18"/>
  <c r="CG49" i="35"/>
  <c r="X16" i="18"/>
  <c r="F34" i="18"/>
  <c r="CR17" i="35"/>
  <c r="L36" i="18"/>
  <c r="DH24" i="35"/>
  <c r="CQ24" i="35"/>
  <c r="EA37" i="35"/>
  <c r="CG54" i="35"/>
  <c r="AX17" i="35"/>
  <c r="W28" i="18"/>
  <c r="CH14" i="35"/>
  <c r="CZ46" i="35"/>
  <c r="AU16" i="35"/>
  <c r="CZ51" i="35"/>
  <c r="BN3" i="35"/>
  <c r="R14" i="18"/>
  <c r="CN34" i="35"/>
  <c r="U4" i="35"/>
  <c r="DT14" i="35"/>
  <c r="AC46" i="18"/>
  <c r="U23" i="18"/>
  <c r="CJ34" i="35"/>
  <c r="S50" i="18"/>
  <c r="BZ11" i="35"/>
  <c r="AF26" i="35"/>
  <c r="D10" i="18"/>
  <c r="DX50" i="35"/>
  <c r="B51" i="18"/>
  <c r="AG16" i="35"/>
  <c r="BT50" i="35"/>
  <c r="CJ9" i="35"/>
  <c r="DV11" i="35"/>
  <c r="E4" i="35"/>
  <c r="S22" i="18"/>
  <c r="BP54" i="35"/>
  <c r="CW51" i="35"/>
  <c r="L51" i="35"/>
  <c r="CL46" i="35"/>
  <c r="E39" i="18"/>
  <c r="AG26" i="18"/>
  <c r="B45" i="18"/>
  <c r="Q54" i="18"/>
  <c r="BW23" i="35"/>
  <c r="CS54" i="35"/>
  <c r="L3" i="18"/>
  <c r="U45" i="18"/>
  <c r="M30" i="18"/>
  <c r="AA4" i="18"/>
  <c r="BX27" i="35"/>
  <c r="AA12" i="35"/>
  <c r="AB25" i="35"/>
  <c r="AE4" i="18"/>
  <c r="BM19" i="35"/>
  <c r="DT17" i="35"/>
  <c r="S6" i="18"/>
  <c r="DJ46" i="35"/>
  <c r="DG23" i="35"/>
  <c r="AW49" i="35"/>
  <c r="Y42" i="18"/>
  <c r="CT6" i="35"/>
  <c r="BM41" i="35"/>
  <c r="M16" i="18"/>
  <c r="CT35" i="35"/>
  <c r="CV37" i="35"/>
  <c r="AB45" i="18"/>
  <c r="CE38" i="35"/>
  <c r="CY3" i="35"/>
  <c r="CY24" i="35"/>
  <c r="CA28" i="35"/>
  <c r="DJ31" i="35"/>
  <c r="H41" i="18"/>
  <c r="AP19" i="35"/>
  <c r="AG19" i="18"/>
  <c r="J30" i="18"/>
  <c r="CG41" i="35"/>
  <c r="BT21" i="35"/>
  <c r="CB6" i="35"/>
  <c r="DJ15" i="35"/>
  <c r="B15" i="18"/>
  <c r="CX17" i="35"/>
  <c r="CF15" i="35"/>
  <c r="T43" i="18"/>
  <c r="E19" i="18"/>
  <c r="N45" i="18"/>
  <c r="CQ54" i="35"/>
  <c r="BX5" i="35"/>
  <c r="DX31" i="35"/>
  <c r="CU39" i="35"/>
  <c r="CW33" i="35"/>
  <c r="I53" i="35"/>
  <c r="AJ17" i="35"/>
  <c r="Q16" i="18"/>
  <c r="AB3" i="18"/>
  <c r="AM42" i="35"/>
  <c r="O10" i="35"/>
  <c r="R49" i="35"/>
  <c r="CB30" i="35"/>
  <c r="E54" i="18"/>
  <c r="AW12" i="35"/>
  <c r="AA21" i="18"/>
  <c r="AE46" i="18"/>
  <c r="R33" i="18"/>
  <c r="EA3" i="35"/>
  <c r="M14" i="35"/>
  <c r="Z23" i="18"/>
  <c r="B13" i="35"/>
  <c r="CK48" i="35"/>
  <c r="AX25" i="35"/>
  <c r="CH20" i="35"/>
  <c r="AF25" i="35"/>
  <c r="CN24" i="35"/>
  <c r="BX13" i="35"/>
  <c r="DD18" i="35"/>
  <c r="DT21" i="35"/>
  <c r="CR39" i="35"/>
  <c r="S31" i="18"/>
  <c r="I44" i="18"/>
  <c r="CP27" i="35"/>
  <c r="Q6" i="18"/>
  <c r="DY53" i="35"/>
  <c r="CY11" i="35"/>
  <c r="C51" i="18"/>
  <c r="AH26" i="18"/>
  <c r="B29" i="35"/>
  <c r="Y40" i="18"/>
  <c r="X27" i="18"/>
  <c r="BQ23" i="35"/>
  <c r="BT46" i="35"/>
  <c r="CX33" i="35"/>
  <c r="AA54" i="18"/>
  <c r="B10" i="18"/>
  <c r="J51" i="18"/>
  <c r="DB45" i="35"/>
  <c r="BT23" i="35"/>
  <c r="K47" i="18"/>
  <c r="BW40" i="35"/>
  <c r="CQ18" i="35"/>
  <c r="CR7" i="35"/>
  <c r="AD32" i="18"/>
  <c r="DS21" i="35"/>
  <c r="AV16" i="35"/>
  <c r="CH6" i="35"/>
  <c r="AV23" i="35"/>
  <c r="DJ7" i="35"/>
  <c r="N42" i="35"/>
  <c r="BW44" i="35"/>
  <c r="K34" i="18"/>
  <c r="DI36" i="35"/>
  <c r="O30" i="35"/>
  <c r="CS42" i="35"/>
  <c r="X5" i="18"/>
  <c r="S47" i="18"/>
  <c r="H27" i="18"/>
  <c r="R47" i="18"/>
  <c r="DS16" i="35"/>
  <c r="CF30" i="35"/>
  <c r="AH4" i="35"/>
  <c r="R32" i="18"/>
  <c r="AD37" i="18"/>
  <c r="G39" i="18"/>
  <c r="CS19" i="35"/>
  <c r="DJ36" i="35"/>
  <c r="J44" i="18"/>
  <c r="CP17" i="35"/>
  <c r="AD45" i="18"/>
  <c r="CX6" i="35"/>
  <c r="W13" i="35"/>
  <c r="K10" i="18"/>
  <c r="Z41" i="35"/>
  <c r="DI50" i="35"/>
  <c r="CI9" i="35"/>
  <c r="BQ10" i="35"/>
  <c r="DS28" i="35"/>
  <c r="H34" i="18"/>
  <c r="DY5" i="35"/>
  <c r="DC17" i="35"/>
  <c r="DD5" i="35"/>
  <c r="Q47" i="18"/>
  <c r="BU25" i="35"/>
  <c r="T36" i="35"/>
  <c r="BW53" i="35"/>
  <c r="E10" i="18"/>
  <c r="AV18" i="35"/>
  <c r="DX51" i="35"/>
  <c r="C15" i="18"/>
  <c r="H24" i="18"/>
  <c r="I9" i="18"/>
  <c r="I11" i="35"/>
  <c r="CW16" i="35"/>
  <c r="R27" i="18"/>
  <c r="DS26" i="35"/>
  <c r="CK29" i="35"/>
  <c r="CT27" i="35"/>
  <c r="F48" i="35"/>
  <c r="G43" i="18"/>
  <c r="AT5" i="35"/>
  <c r="AC32" i="18"/>
  <c r="CP13" i="35"/>
  <c r="DD16" i="35"/>
  <c r="AV53" i="35"/>
  <c r="CK3" i="35"/>
  <c r="DA42" i="35"/>
  <c r="AD31" i="18"/>
  <c r="AT46" i="35"/>
  <c r="CN23" i="35"/>
  <c r="AV41" i="35"/>
  <c r="DV39" i="35"/>
  <c r="CL27" i="35"/>
  <c r="CB9" i="35"/>
  <c r="CF21" i="35"/>
  <c r="CI16" i="35"/>
  <c r="DT8" i="35"/>
  <c r="CH15" i="35"/>
  <c r="B26" i="18"/>
  <c r="AW48" i="35"/>
  <c r="CZ28" i="35"/>
  <c r="DR32" i="35"/>
  <c r="BT48" i="35"/>
  <c r="AQ7" i="35"/>
  <c r="E26" i="18"/>
  <c r="AG37" i="35"/>
  <c r="AD18" i="18"/>
  <c r="E43" i="35"/>
  <c r="DJ24" i="35"/>
  <c r="CK32" i="35"/>
  <c r="AX19" i="35"/>
  <c r="DA40" i="35"/>
  <c r="DZ53" i="35"/>
  <c r="CY31" i="35"/>
  <c r="DR14" i="35"/>
  <c r="Q3" i="35"/>
  <c r="BL45" i="35"/>
  <c r="J22" i="18"/>
  <c r="CZ43" i="35"/>
  <c r="AD26" i="18"/>
  <c r="CF18" i="35"/>
  <c r="DA51" i="35"/>
  <c r="EA33" i="35"/>
  <c r="I47" i="35"/>
  <c r="BI44" i="35"/>
  <c r="AS12" i="35"/>
  <c r="DX41" i="35"/>
  <c r="Y24" i="18"/>
  <c r="F11" i="35"/>
  <c r="M38" i="18"/>
  <c r="J29" i="18"/>
  <c r="AA3" i="18"/>
  <c r="CK34" i="35"/>
  <c r="CT26" i="35"/>
  <c r="V35" i="35"/>
  <c r="B54" i="18"/>
  <c r="DV35" i="35"/>
  <c r="CY17" i="35"/>
  <c r="G29" i="18"/>
  <c r="U6" i="18"/>
  <c r="N30" i="18"/>
  <c r="U46" i="18"/>
  <c r="BZ4" i="35"/>
  <c r="O49" i="35"/>
  <c r="DG33" i="35"/>
  <c r="AA30" i="18"/>
  <c r="CQ33" i="35"/>
  <c r="AC39" i="18"/>
  <c r="X52" i="18"/>
  <c r="DD29" i="35"/>
  <c r="BW41" i="35"/>
  <c r="V40" i="18"/>
  <c r="J15" i="18"/>
  <c r="DJ29" i="35"/>
  <c r="S24" i="35"/>
  <c r="AT37" i="35"/>
  <c r="DS24" i="35"/>
  <c r="DA22" i="35"/>
  <c r="Z38" i="35"/>
  <c r="CJ50" i="35"/>
  <c r="AT4" i="35"/>
  <c r="CJ35" i="35"/>
  <c r="DB44" i="35"/>
  <c r="DH48" i="35"/>
  <c r="CN26" i="35"/>
  <c r="DV21" i="35"/>
  <c r="AA44" i="18"/>
  <c r="AM22" i="35"/>
  <c r="AC10" i="18"/>
  <c r="AU50" i="35"/>
  <c r="DF33" i="35"/>
  <c r="B40" i="35"/>
  <c r="AH47" i="18"/>
  <c r="E32" i="35"/>
  <c r="BL13" i="35"/>
  <c r="CL19" i="35"/>
  <c r="EB45" i="35"/>
  <c r="AT6" i="35"/>
  <c r="DV18" i="35"/>
  <c r="AD9" i="18"/>
  <c r="AA25" i="35"/>
  <c r="AX48" i="35"/>
  <c r="C3" i="18"/>
  <c r="CD47" i="35"/>
  <c r="AK29" i="35"/>
  <c r="CD31" i="35"/>
  <c r="CH54" i="35"/>
  <c r="CS31" i="35"/>
  <c r="V13" i="18"/>
  <c r="BL4" i="35"/>
  <c r="CT31" i="35"/>
  <c r="CA20" i="35"/>
  <c r="K3" i="18"/>
  <c r="CM28" i="35"/>
  <c r="BM34" i="35"/>
  <c r="DC51" i="35"/>
  <c r="CP36" i="35"/>
  <c r="AN22" i="35"/>
  <c r="AB54" i="18"/>
  <c r="BM39" i="35"/>
  <c r="CH37" i="35"/>
  <c r="CX25" i="35"/>
  <c r="DR21" i="35"/>
  <c r="BW9" i="35"/>
  <c r="AB29" i="18"/>
  <c r="BU35" i="35"/>
  <c r="U24" i="18"/>
  <c r="CV6" i="35"/>
  <c r="Q22" i="18"/>
  <c r="CV21" i="35"/>
  <c r="BQ20" i="35"/>
  <c r="DB51" i="35"/>
  <c r="CM32" i="35"/>
  <c r="CG19" i="35"/>
  <c r="T31" i="18"/>
  <c r="AU32" i="35"/>
  <c r="B11" i="35"/>
  <c r="AD22" i="18"/>
  <c r="BQ42" i="35"/>
  <c r="BM7" i="35"/>
  <c r="CK22" i="35"/>
  <c r="CA13" i="35"/>
  <c r="CG31" i="35"/>
  <c r="CD49" i="35"/>
  <c r="AC27" i="18"/>
  <c r="CB3" i="35"/>
  <c r="DA36" i="35"/>
  <c r="BL25" i="35"/>
  <c r="G24" i="18"/>
  <c r="CF8" i="35"/>
  <c r="Q18" i="18"/>
  <c r="DH42" i="35"/>
  <c r="V47" i="18"/>
  <c r="W14" i="18"/>
  <c r="K48" i="18"/>
  <c r="DD38" i="35"/>
  <c r="BT27" i="35"/>
  <c r="CK15" i="35"/>
  <c r="DX5" i="35"/>
  <c r="AC52" i="18"/>
  <c r="CH47" i="35"/>
  <c r="DB38" i="35"/>
  <c r="J4" i="35"/>
  <c r="T47" i="18"/>
  <c r="CY54" i="35"/>
  <c r="AX22" i="35"/>
  <c r="CI19" i="35"/>
  <c r="V27" i="18"/>
  <c r="AV15" i="35"/>
  <c r="CS23" i="35"/>
  <c r="Z24" i="18"/>
  <c r="R51" i="18"/>
  <c r="DD48" i="35"/>
  <c r="D48" i="18"/>
  <c r="AC6" i="18"/>
  <c r="DZ21" i="35"/>
  <c r="DB29" i="35"/>
  <c r="R39" i="35"/>
  <c r="V3" i="35"/>
  <c r="DA28" i="35"/>
  <c r="CU24" i="35"/>
  <c r="AU17" i="35"/>
  <c r="BX11" i="35"/>
  <c r="DB22" i="35"/>
  <c r="CM42" i="35"/>
  <c r="K42" i="18"/>
  <c r="K35" i="18"/>
  <c r="DA15" i="35"/>
  <c r="DI14" i="35"/>
  <c r="DP3" i="35"/>
  <c r="CJ52" i="35"/>
  <c r="DH31" i="35"/>
  <c r="CM21" i="35"/>
  <c r="AG33" i="18"/>
  <c r="CD40" i="35"/>
  <c r="CZ36" i="35"/>
  <c r="CH16" i="35"/>
  <c r="BT39" i="35"/>
  <c r="BZ32" i="35"/>
  <c r="H15" i="18"/>
  <c r="R31" i="35"/>
  <c r="O19" i="18"/>
  <c r="AF27" i="35"/>
  <c r="Z46" i="18"/>
  <c r="DD10" i="35"/>
  <c r="Z12" i="18"/>
  <c r="W36" i="35"/>
  <c r="DB7" i="35"/>
  <c r="AB49" i="18"/>
  <c r="CD45" i="35"/>
  <c r="Y38" i="18"/>
  <c r="DV50" i="35"/>
  <c r="AE26" i="18"/>
  <c r="AE16" i="18"/>
  <c r="AU4" i="35"/>
  <c r="CH46" i="35"/>
  <c r="W25" i="18"/>
  <c r="DS49" i="35"/>
  <c r="L54" i="35"/>
  <c r="AC5" i="18"/>
  <c r="R21" i="18"/>
  <c r="CW43" i="35"/>
  <c r="U32" i="18"/>
  <c r="DY22" i="35"/>
  <c r="CN3" i="35"/>
  <c r="DV43" i="35"/>
  <c r="T50" i="35"/>
  <c r="C20" i="18"/>
  <c r="B19" i="18"/>
  <c r="BP51" i="35"/>
  <c r="B22" i="35"/>
  <c r="BM47" i="35"/>
  <c r="DC13" i="35"/>
  <c r="CY13" i="35"/>
  <c r="O13" i="18"/>
  <c r="DS50" i="35"/>
  <c r="Y17" i="18"/>
  <c r="AH51" i="18"/>
  <c r="DH43" i="35"/>
  <c r="DV7" i="35"/>
  <c r="H9" i="18"/>
  <c r="Q23" i="18"/>
  <c r="CL38" i="35"/>
  <c r="AW17" i="35"/>
  <c r="BY45" i="35"/>
  <c r="D8" i="18"/>
  <c r="CS24" i="35"/>
  <c r="U13" i="18"/>
  <c r="CC38" i="35"/>
  <c r="CY33" i="35"/>
  <c r="EA18" i="35"/>
  <c r="X31" i="18"/>
  <c r="S46" i="18"/>
  <c r="X18" i="35"/>
  <c r="BX41" i="35"/>
  <c r="CL34" i="35"/>
  <c r="DB26" i="35"/>
  <c r="CZ42" i="35"/>
  <c r="AH25" i="18"/>
  <c r="CV34" i="35"/>
  <c r="AV5" i="35"/>
  <c r="AT41" i="35"/>
  <c r="CG24" i="35"/>
  <c r="CB24" i="35"/>
  <c r="CN39" i="35"/>
  <c r="D21" i="18"/>
  <c r="CC48" i="35"/>
  <c r="CU54" i="35"/>
  <c r="AC47" i="18"/>
  <c r="AH40" i="18"/>
  <c r="AT7" i="35"/>
  <c r="AH15" i="18"/>
  <c r="CM20" i="35"/>
  <c r="R15" i="18"/>
  <c r="DV19" i="35"/>
  <c r="G31" i="18"/>
  <c r="DD51" i="35"/>
  <c r="CU27" i="35"/>
  <c r="AC29" i="18"/>
  <c r="V14" i="18"/>
  <c r="DZ48" i="35"/>
  <c r="CR32" i="35"/>
  <c r="V43" i="18"/>
  <c r="O9" i="18"/>
  <c r="Y37" i="18"/>
  <c r="AU29" i="35"/>
  <c r="C10" i="18"/>
  <c r="BX25" i="35"/>
  <c r="N24" i="35"/>
  <c r="U25" i="18"/>
  <c r="DB37" i="35"/>
  <c r="B8" i="35"/>
  <c r="CM54" i="35"/>
  <c r="R30" i="18"/>
  <c r="L31" i="18"/>
  <c r="DS12" i="35"/>
  <c r="BL10" i="35"/>
  <c r="AA18" i="18"/>
  <c r="AB43" i="18"/>
  <c r="DT35" i="35"/>
  <c r="N42" i="18"/>
  <c r="O51" i="18"/>
  <c r="BW46" i="35"/>
  <c r="CX18" i="35"/>
  <c r="BX26" i="35"/>
  <c r="CP31" i="35"/>
  <c r="T3" i="35"/>
  <c r="EA38" i="35"/>
  <c r="CY5" i="35"/>
  <c r="CR48" i="35"/>
  <c r="U15" i="18"/>
  <c r="DG49" i="35"/>
  <c r="E24" i="18"/>
  <c r="E17" i="18"/>
  <c r="BZ17" i="35"/>
  <c r="CQ4" i="35"/>
  <c r="W25" i="35"/>
  <c r="CK11" i="35"/>
  <c r="K7" i="18"/>
  <c r="BZ33" i="35"/>
  <c r="CA39" i="35"/>
  <c r="AI36" i="35"/>
  <c r="CF4" i="35"/>
  <c r="DG15" i="35"/>
  <c r="G36" i="18"/>
  <c r="X9" i="18"/>
  <c r="S32" i="18"/>
  <c r="CS22" i="35"/>
  <c r="AC51" i="18"/>
  <c r="K8" i="18"/>
  <c r="CP49" i="35"/>
  <c r="B38" i="35"/>
  <c r="CW21" i="35"/>
  <c r="H54" i="18"/>
  <c r="V15" i="18"/>
  <c r="CY51" i="35"/>
  <c r="EA16" i="35"/>
  <c r="CI49" i="35"/>
  <c r="X30" i="18"/>
  <c r="Y8" i="18"/>
  <c r="DX47" i="35"/>
  <c r="B47" i="35"/>
  <c r="DV41" i="35"/>
  <c r="DM3" i="35"/>
  <c r="AW28" i="35"/>
  <c r="CT18" i="35"/>
  <c r="DD50" i="35"/>
  <c r="O15" i="18"/>
  <c r="V49" i="18"/>
  <c r="CH35" i="35"/>
  <c r="CI22" i="35"/>
  <c r="CB19" i="35"/>
  <c r="V30" i="18"/>
  <c r="Q49" i="18"/>
  <c r="CG42" i="35"/>
  <c r="DE32" i="35"/>
  <c r="DV20" i="35"/>
  <c r="D26" i="18"/>
  <c r="W5" i="35"/>
  <c r="AD42" i="18"/>
  <c r="AI20" i="35"/>
  <c r="BK25" i="35"/>
  <c r="AC50" i="18"/>
  <c r="R20" i="18"/>
  <c r="DT19" i="35"/>
  <c r="CB37" i="35"/>
  <c r="B52" i="18"/>
  <c r="DT29" i="35"/>
  <c r="S16" i="35"/>
  <c r="V50" i="18"/>
  <c r="DD52" i="35"/>
  <c r="AB51" i="18"/>
  <c r="Y47" i="18"/>
  <c r="CB18" i="35"/>
  <c r="L30" i="35"/>
  <c r="DA20" i="35"/>
  <c r="CQ23" i="35"/>
  <c r="CF48" i="35"/>
  <c r="AS15" i="35"/>
  <c r="BX28" i="35"/>
  <c r="EA54" i="35"/>
  <c r="X44" i="18"/>
  <c r="CJ7" i="35"/>
  <c r="J23" i="18"/>
  <c r="DS37" i="35"/>
  <c r="X8" i="18"/>
  <c r="AU40" i="35"/>
  <c r="CA23" i="35"/>
  <c r="DC34" i="35"/>
  <c r="U48" i="18"/>
  <c r="BT37" i="35"/>
  <c r="CZ14" i="35"/>
  <c r="AH18" i="18"/>
  <c r="CV16" i="35"/>
  <c r="BU45" i="35"/>
  <c r="C47" i="18"/>
  <c r="CZ15" i="35"/>
  <c r="BP3" i="35"/>
  <c r="T45" i="18"/>
  <c r="L15" i="18"/>
  <c r="DS23" i="35"/>
  <c r="CI50" i="35"/>
  <c r="BX43" i="35"/>
  <c r="CW31" i="35"/>
  <c r="BZ14" i="35"/>
  <c r="BY42" i="35"/>
  <c r="CR8" i="35"/>
  <c r="CI10" i="35"/>
  <c r="CT4" i="35"/>
  <c r="DV54" i="35"/>
  <c r="CI11" i="35"/>
  <c r="AQ6" i="35"/>
  <c r="T42" i="18"/>
  <c r="BL53" i="35"/>
  <c r="DY20" i="35"/>
  <c r="DT45" i="35"/>
  <c r="AH50" i="18"/>
  <c r="BX48" i="35"/>
  <c r="M50" i="18"/>
  <c r="CU6" i="35"/>
  <c r="AN39" i="35"/>
  <c r="DA8" i="35"/>
  <c r="CA12" i="35"/>
  <c r="O22" i="18"/>
  <c r="Z53" i="18"/>
  <c r="BZ16" i="35"/>
  <c r="DG45" i="35"/>
  <c r="CN47" i="35"/>
  <c r="CP21" i="35"/>
  <c r="CR54" i="35"/>
  <c r="I21" i="18"/>
  <c r="F36" i="18"/>
  <c r="CA18" i="35"/>
  <c r="CJ43" i="35"/>
  <c r="DJ54" i="35"/>
  <c r="AH45" i="18"/>
  <c r="BW31" i="35"/>
  <c r="CL44" i="35"/>
  <c r="BQ16" i="35"/>
  <c r="AB40" i="18"/>
  <c r="S12" i="18"/>
  <c r="DT10" i="35"/>
  <c r="T17" i="18"/>
  <c r="O31" i="18"/>
  <c r="CH40" i="35"/>
  <c r="E14" i="18"/>
  <c r="CM4" i="35"/>
  <c r="CG3" i="35"/>
  <c r="CQ45" i="35"/>
  <c r="W7" i="18"/>
  <c r="CL8" i="35"/>
  <c r="H6" i="18"/>
  <c r="AX53" i="35"/>
  <c r="AV7" i="35"/>
  <c r="H8" i="18"/>
  <c r="Q10" i="35"/>
  <c r="C50" i="18"/>
  <c r="CK21" i="35"/>
  <c r="CB11" i="35"/>
  <c r="U22" i="18"/>
  <c r="O46" i="18"/>
  <c r="AH21" i="18"/>
  <c r="C42" i="18"/>
  <c r="EB49" i="35"/>
  <c r="CZ30" i="35"/>
  <c r="CF19" i="35"/>
  <c r="S10" i="18"/>
  <c r="O25" i="18"/>
  <c r="V53" i="18"/>
  <c r="O19" i="35"/>
  <c r="CR27" i="35"/>
  <c r="AX32" i="35"/>
  <c r="DB23" i="35"/>
  <c r="AW22" i="35"/>
  <c r="BP27" i="35"/>
  <c r="CJ3" i="35"/>
  <c r="AW45" i="35"/>
  <c r="W39" i="18"/>
  <c r="AD8" i="18"/>
  <c r="BT19" i="35"/>
  <c r="Q20" i="35"/>
  <c r="BI49" i="35"/>
  <c r="DI22" i="35"/>
  <c r="U21" i="18"/>
  <c r="DB50" i="35"/>
  <c r="CJ54" i="35"/>
  <c r="BU16" i="35"/>
  <c r="DR24" i="35"/>
  <c r="CC3" i="35"/>
  <c r="CR47" i="35"/>
  <c r="BW5" i="35"/>
  <c r="B16" i="18"/>
  <c r="DX7" i="35"/>
  <c r="EA11" i="35"/>
  <c r="CN29" i="35"/>
  <c r="CZ23" i="35"/>
  <c r="CZ9" i="35"/>
  <c r="AE53" i="18"/>
  <c r="CH27" i="35"/>
  <c r="BX51" i="35"/>
  <c r="BW30" i="35"/>
  <c r="AG15" i="35"/>
  <c r="D25" i="18"/>
  <c r="DJ42" i="35"/>
  <c r="BW16" i="35"/>
  <c r="AW33" i="35"/>
  <c r="DE42" i="35"/>
  <c r="DI46" i="35"/>
  <c r="CK23" i="35"/>
  <c r="AT54" i="35"/>
  <c r="CE37" i="35"/>
  <c r="CH39" i="35"/>
  <c r="CA22" i="35"/>
  <c r="DH51" i="35"/>
  <c r="DB39" i="35"/>
  <c r="CG53" i="35"/>
  <c r="CW42" i="35"/>
  <c r="DE27" i="35"/>
  <c r="CS34" i="35"/>
  <c r="DE22" i="35"/>
  <c r="AW39" i="35"/>
  <c r="AU23" i="35"/>
  <c r="E46" i="18"/>
  <c r="BT40" i="35"/>
  <c r="CS8" i="35"/>
  <c r="R50" i="18"/>
  <c r="C39" i="18"/>
  <c r="CG7" i="35"/>
  <c r="AW11" i="35"/>
  <c r="CB47" i="35"/>
  <c r="E50" i="18"/>
  <c r="AU11" i="35"/>
  <c r="CC9" i="35"/>
  <c r="DD32" i="35"/>
  <c r="W54" i="18"/>
  <c r="BZ42" i="35"/>
  <c r="BP15" i="35"/>
  <c r="AD10" i="18"/>
  <c r="CH22" i="35"/>
  <c r="CE45" i="35"/>
  <c r="AG36" i="18"/>
  <c r="AJ30" i="35"/>
  <c r="G51" i="18"/>
  <c r="Z33" i="18"/>
  <c r="W53" i="18"/>
  <c r="CH33" i="35"/>
  <c r="E51" i="18"/>
  <c r="DZ27" i="35"/>
  <c r="Y10" i="18"/>
  <c r="CR51" i="35"/>
  <c r="Q36" i="18"/>
  <c r="CB48" i="35"/>
  <c r="BP45" i="35"/>
  <c r="DD30" i="35"/>
  <c r="DT24" i="35"/>
  <c r="AA51" i="18"/>
  <c r="AW25" i="35"/>
  <c r="AV12" i="35"/>
  <c r="CG13" i="35"/>
  <c r="DT27" i="35"/>
  <c r="AT39" i="35"/>
  <c r="AM40" i="35"/>
  <c r="EB13" i="35"/>
  <c r="CJ45" i="35"/>
  <c r="CY38" i="35"/>
  <c r="E16" i="35"/>
  <c r="DJ4" i="35"/>
  <c r="AB5" i="35"/>
  <c r="D41" i="18"/>
  <c r="AB19" i="18"/>
  <c r="DX23" i="35"/>
  <c r="J38" i="18"/>
  <c r="BW4" i="35"/>
  <c r="Y49" i="18"/>
  <c r="CB41" i="35"/>
  <c r="BT13" i="35"/>
  <c r="Z51" i="18"/>
  <c r="CX38" i="35"/>
  <c r="CX23" i="35"/>
  <c r="DB34" i="35"/>
  <c r="AA32" i="18"/>
  <c r="BT34" i="35"/>
  <c r="CH12" i="35"/>
  <c r="V22" i="18"/>
  <c r="B7" i="35"/>
  <c r="CI5" i="35"/>
  <c r="N27" i="18"/>
  <c r="DC25" i="35"/>
  <c r="CT36" i="35"/>
  <c r="BT7" i="35"/>
  <c r="CM48" i="35"/>
  <c r="CZ41" i="35"/>
  <c r="CM37" i="35"/>
  <c r="N37" i="18"/>
  <c r="CU9" i="35"/>
  <c r="H49" i="18"/>
  <c r="L25" i="18"/>
  <c r="BU8" i="35"/>
  <c r="AA23" i="35"/>
  <c r="C17" i="18"/>
  <c r="CD21" i="35"/>
  <c r="DF12" i="35"/>
  <c r="CF51" i="35"/>
  <c r="G52" i="18"/>
  <c r="DR34" i="35"/>
  <c r="X17" i="18"/>
  <c r="R48" i="18"/>
  <c r="EB40" i="35"/>
  <c r="CN38" i="35"/>
  <c r="AX35" i="35"/>
  <c r="T18" i="18"/>
  <c r="W16" i="18"/>
  <c r="CF20" i="35"/>
  <c r="I42" i="18"/>
  <c r="BU24" i="35"/>
  <c r="B7" i="18"/>
  <c r="L23" i="18"/>
  <c r="M18" i="18"/>
  <c r="CI31" i="35"/>
  <c r="CZ27" i="35"/>
  <c r="AU43" i="35"/>
  <c r="DD33" i="35"/>
  <c r="BL26" i="35"/>
  <c r="CS48" i="35"/>
  <c r="AS19" i="35"/>
  <c r="CK52" i="35"/>
  <c r="DF51" i="35"/>
  <c r="DE48" i="35"/>
  <c r="CT52" i="35"/>
  <c r="CN35" i="35"/>
  <c r="CH44" i="35"/>
  <c r="CW53" i="35"/>
  <c r="BL32" i="35"/>
  <c r="D9" i="18"/>
  <c r="CF28" i="35"/>
  <c r="CI51" i="35"/>
  <c r="CT19" i="35"/>
  <c r="CK28" i="35"/>
  <c r="CS30" i="35"/>
  <c r="AD3" i="18"/>
  <c r="EA47" i="35"/>
  <c r="CJ20" i="35"/>
  <c r="AM32" i="35"/>
  <c r="CV14" i="35"/>
  <c r="BZ3" i="35"/>
  <c r="EB36" i="35"/>
  <c r="AV47" i="35"/>
  <c r="Z11" i="18"/>
  <c r="CD28" i="35"/>
  <c r="Y6" i="18"/>
  <c r="EA27" i="35"/>
  <c r="BQ33" i="35"/>
  <c r="DS40" i="35"/>
  <c r="DZ3" i="35"/>
  <c r="AT11" i="35"/>
  <c r="R53" i="18"/>
  <c r="EA51" i="35"/>
  <c r="BQ38" i="35"/>
  <c r="DX52" i="35"/>
  <c r="M36" i="18"/>
  <c r="CX40" i="35"/>
  <c r="CL26" i="35"/>
  <c r="BZ40" i="35"/>
  <c r="EA39" i="35"/>
  <c r="CA19" i="35"/>
  <c r="DY54" i="35"/>
  <c r="BY51" i="35"/>
  <c r="F53" i="18"/>
  <c r="DX37" i="35"/>
  <c r="AV27" i="35"/>
  <c r="CK38" i="35"/>
  <c r="DV52" i="35"/>
  <c r="BX32" i="35"/>
  <c r="DV34" i="35"/>
  <c r="CT29" i="35"/>
  <c r="T21" i="35"/>
  <c r="AA11" i="18"/>
  <c r="S20" i="18"/>
  <c r="AG11" i="35"/>
  <c r="G41" i="18"/>
  <c r="CG15" i="35"/>
  <c r="Z30" i="18"/>
  <c r="AA22" i="18"/>
  <c r="AB6" i="18"/>
  <c r="DS34" i="35"/>
  <c r="Y13" i="18"/>
  <c r="AL24" i="35"/>
  <c r="CQ17" i="35"/>
  <c r="EB14" i="35"/>
  <c r="BY7" i="35"/>
  <c r="CD44" i="35"/>
  <c r="DD43" i="35"/>
  <c r="AC41" i="18"/>
  <c r="N11" i="18"/>
  <c r="CS7" i="35"/>
  <c r="R7" i="18"/>
  <c r="AB11" i="18"/>
  <c r="Z37" i="18"/>
  <c r="Q8" i="18"/>
  <c r="CB51" i="35"/>
  <c r="CD54" i="35"/>
  <c r="CA6" i="35"/>
  <c r="DY26" i="35"/>
  <c r="CW23" i="35"/>
  <c r="BY20" i="35"/>
  <c r="S53" i="18"/>
  <c r="M4" i="35"/>
  <c r="CY30" i="35"/>
  <c r="AT22" i="35"/>
  <c r="CL41" i="35"/>
  <c r="I29" i="18"/>
  <c r="AA12" i="18"/>
  <c r="BZ44" i="35"/>
  <c r="R22" i="18"/>
  <c r="N21" i="18"/>
  <c r="DC31" i="35"/>
  <c r="X37" i="18"/>
  <c r="AH5" i="35"/>
  <c r="DF37" i="35"/>
  <c r="AG18" i="35"/>
  <c r="M26" i="18"/>
  <c r="DX4" i="35"/>
  <c r="CY21" i="35"/>
  <c r="I10" i="18"/>
  <c r="K41" i="18"/>
  <c r="CM31" i="35"/>
  <c r="W42" i="18"/>
  <c r="AC3" i="18"/>
  <c r="CG12" i="35"/>
  <c r="AU24" i="35"/>
  <c r="K5" i="18"/>
  <c r="CT12" i="35"/>
  <c r="CX50" i="35"/>
  <c r="DF39" i="35"/>
  <c r="DF17" i="35"/>
  <c r="Q31" i="18"/>
  <c r="G23" i="18"/>
  <c r="CP5" i="35"/>
  <c r="CH30" i="35"/>
  <c r="AG43" i="35"/>
  <c r="DI33" i="35"/>
  <c r="C48" i="18"/>
  <c r="AG16" i="18"/>
  <c r="P32" i="35"/>
  <c r="CR50" i="35"/>
  <c r="CD23" i="35"/>
  <c r="Y46" i="18"/>
  <c r="DX39" i="35"/>
  <c r="X34" i="18"/>
  <c r="BZ38" i="35"/>
  <c r="CL15" i="35"/>
  <c r="AF3" i="18"/>
  <c r="R23" i="18"/>
  <c r="CD26" i="35"/>
  <c r="CC33" i="35"/>
  <c r="DY18" i="35"/>
  <c r="CQ48" i="35"/>
  <c r="DR42" i="35"/>
  <c r="AG41" i="18"/>
  <c r="CE44" i="35"/>
  <c r="AE52" i="18"/>
  <c r="AG3" i="18"/>
  <c r="Y43" i="18"/>
  <c r="DB43" i="35"/>
  <c r="C41" i="18"/>
  <c r="CP48" i="35"/>
  <c r="DB48" i="35"/>
  <c r="CY48" i="35"/>
  <c r="B25" i="18"/>
  <c r="J18" i="18"/>
  <c r="CZ8" i="35"/>
  <c r="AB50" i="18"/>
  <c r="X49" i="18"/>
  <c r="R49" i="18"/>
  <c r="Q44" i="18"/>
  <c r="DA17" i="35"/>
  <c r="CP33" i="35"/>
  <c r="CS36" i="35"/>
  <c r="L46" i="18"/>
  <c r="CK37" i="35"/>
  <c r="DC14" i="35"/>
  <c r="N8" i="18"/>
  <c r="AA24" i="18"/>
  <c r="CI24" i="35"/>
  <c r="BM10" i="35"/>
  <c r="W21" i="18"/>
  <c r="CW11" i="35"/>
  <c r="BX35" i="35"/>
  <c r="H3" i="18"/>
  <c r="CW15" i="35"/>
  <c r="CQ22" i="35"/>
  <c r="CD35" i="35"/>
  <c r="C46" i="18"/>
  <c r="CY44" i="35"/>
  <c r="B3" i="18"/>
  <c r="AB32" i="18"/>
  <c r="BU36" i="35"/>
  <c r="V24" i="18"/>
  <c r="B49" i="35"/>
  <c r="U42" i="18"/>
  <c r="DA46" i="35"/>
  <c r="N30" i="35"/>
  <c r="B36" i="35"/>
  <c r="CJ51" i="35"/>
  <c r="EB5" i="35"/>
  <c r="AE24" i="35"/>
  <c r="J13" i="18"/>
  <c r="BW36" i="35"/>
  <c r="CC32" i="35"/>
  <c r="Q42" i="18"/>
  <c r="U29" i="18"/>
  <c r="D32" i="18"/>
  <c r="AJ11" i="35"/>
  <c r="F52" i="18"/>
  <c r="CM29" i="35"/>
  <c r="U8" i="18"/>
  <c r="AA27" i="18"/>
  <c r="DC6" i="35"/>
  <c r="CX41" i="35"/>
  <c r="BU51" i="35"/>
  <c r="CF11" i="35"/>
  <c r="DV24" i="35"/>
  <c r="CH50" i="35"/>
  <c r="R18" i="18"/>
  <c r="J9" i="18"/>
  <c r="V10" i="18"/>
  <c r="AT48" i="35"/>
  <c r="BW49" i="35"/>
  <c r="DB18" i="35"/>
  <c r="S21" i="18"/>
  <c r="CN25" i="35"/>
  <c r="DI54" i="35"/>
  <c r="DR51" i="35"/>
  <c r="S39" i="18"/>
  <c r="DV14" i="35"/>
  <c r="BZ8" i="35"/>
  <c r="AF10" i="35"/>
  <c r="V39" i="18"/>
  <c r="W6" i="18"/>
  <c r="CJ21" i="35"/>
  <c r="I40" i="18"/>
  <c r="CS33" i="35"/>
  <c r="S25" i="18"/>
  <c r="F54" i="18"/>
  <c r="DR31" i="35"/>
  <c r="BZ52" i="35"/>
  <c r="CW22" i="35"/>
  <c r="AW4" i="35"/>
  <c r="L43" i="18"/>
  <c r="DX48" i="35"/>
  <c r="CV10" i="35"/>
  <c r="U44" i="18"/>
  <c r="AW46" i="35"/>
  <c r="AT31" i="35"/>
  <c r="DJ26" i="35"/>
  <c r="CI3" i="35"/>
  <c r="DT16" i="35"/>
  <c r="DF4" i="35"/>
  <c r="DB20" i="35"/>
  <c r="BW19" i="35"/>
  <c r="AE42" i="18"/>
  <c r="CA5" i="35"/>
  <c r="DX24" i="35"/>
  <c r="CE47" i="35"/>
  <c r="BR3" i="35"/>
  <c r="DG30" i="35"/>
  <c r="CA46" i="35"/>
  <c r="D3" i="18"/>
  <c r="AX21" i="35"/>
  <c r="BW14" i="35"/>
  <c r="BZ30" i="35"/>
  <c r="U26" i="18"/>
  <c r="T16" i="18"/>
  <c r="U11" i="18"/>
  <c r="AB48" i="18"/>
  <c r="C53" i="18"/>
  <c r="X51" i="18"/>
  <c r="BL29" i="35"/>
  <c r="DL3" i="35"/>
  <c r="DT43" i="35"/>
  <c r="R54" i="18"/>
  <c r="AE17" i="18"/>
  <c r="V26" i="18"/>
  <c r="DA50" i="35"/>
  <c r="CJ11" i="35"/>
  <c r="U28" i="18"/>
  <c r="BP14" i="35"/>
  <c r="Y54" i="18"/>
  <c r="AE18" i="18"/>
  <c r="D42" i="18"/>
  <c r="CY53" i="35"/>
  <c r="Y50" i="18"/>
  <c r="BM33" i="35"/>
  <c r="DR30" i="35"/>
  <c r="CD39" i="35"/>
  <c r="AT10" i="35"/>
  <c r="J10" i="18"/>
  <c r="Y20" i="35"/>
  <c r="Y41" i="18"/>
  <c r="CX20" i="35"/>
  <c r="AC33" i="18"/>
  <c r="V7" i="18"/>
  <c r="N24" i="18"/>
  <c r="CL25" i="35"/>
  <c r="AD53" i="18"/>
  <c r="AF36" i="35"/>
  <c r="AE45" i="18"/>
  <c r="BM4" i="35"/>
  <c r="CE27" i="35"/>
  <c r="O39" i="18"/>
  <c r="C52" i="18"/>
  <c r="DA5" i="35"/>
  <c r="DR23" i="35"/>
  <c r="CW5" i="35"/>
  <c r="AE19" i="18"/>
  <c r="DT40" i="35"/>
  <c r="CB45" i="35"/>
  <c r="DT36" i="35"/>
  <c r="EB16" i="35"/>
  <c r="V48" i="18"/>
  <c r="CH32" i="35"/>
  <c r="DT25" i="35"/>
  <c r="M28" i="18"/>
  <c r="CE41" i="35"/>
  <c r="W33" i="18"/>
  <c r="DJ52" i="35"/>
  <c r="J14" i="18"/>
  <c r="BX22" i="35"/>
  <c r="AT26" i="35"/>
  <c r="Q7" i="18"/>
  <c r="O5" i="18"/>
  <c r="DB13" i="35"/>
  <c r="BU18" i="35"/>
  <c r="J6" i="18"/>
  <c r="DS48" i="35"/>
  <c r="AT27" i="35"/>
  <c r="C36" i="18"/>
  <c r="AV31" i="35"/>
  <c r="AB53" i="18"/>
  <c r="AD27" i="18"/>
  <c r="BU32" i="35"/>
  <c r="V54" i="18"/>
  <c r="DS20" i="35"/>
  <c r="DE47" i="35"/>
  <c r="N50" i="18"/>
  <c r="AV44" i="35"/>
  <c r="W23" i="18"/>
  <c r="J28" i="18"/>
  <c r="AX6" i="35"/>
  <c r="CG29" i="35"/>
  <c r="R9" i="18"/>
  <c r="CM27" i="35"/>
  <c r="S23" i="18"/>
  <c r="BZ25" i="35"/>
  <c r="G44" i="18"/>
  <c r="CA3" i="35"/>
  <c r="CN50" i="35"/>
  <c r="DS14" i="35"/>
  <c r="G25" i="18"/>
  <c r="J21" i="18"/>
  <c r="CM8" i="35"/>
  <c r="B31" i="18"/>
  <c r="CT32" i="35"/>
  <c r="DD27" i="35"/>
  <c r="BU52" i="35"/>
  <c r="DS38" i="35"/>
  <c r="AV20" i="35"/>
  <c r="CH49" i="35"/>
  <c r="DH38" i="35"/>
  <c r="DH26" i="35"/>
  <c r="AX26" i="35"/>
  <c r="B17" i="18"/>
  <c r="K23" i="18"/>
  <c r="CE29" i="35"/>
  <c r="H4" i="18"/>
  <c r="DB3" i="35"/>
  <c r="H13" i="18"/>
  <c r="W4" i="18"/>
  <c r="AH33" i="18"/>
  <c r="CY6" i="35"/>
  <c r="BT8" i="35"/>
  <c r="BZ49" i="35"/>
  <c r="AT12" i="35"/>
  <c r="O44" i="18"/>
  <c r="R12" i="18"/>
  <c r="L26" i="18"/>
  <c r="L32" i="18"/>
  <c r="R31" i="18"/>
  <c r="DF18" i="35"/>
  <c r="O42" i="18"/>
  <c r="BZ50" i="35"/>
  <c r="CH17" i="35"/>
  <c r="Q20" i="18"/>
  <c r="AH41" i="18"/>
  <c r="CP26" i="35"/>
  <c r="CS6" i="35"/>
  <c r="DV25" i="35"/>
  <c r="I13" i="18"/>
  <c r="AA42" i="18"/>
  <c r="CQ50" i="35"/>
  <c r="AH43" i="18"/>
  <c r="AT44" i="35"/>
  <c r="CB38" i="35"/>
  <c r="CT43" i="35"/>
  <c r="V46" i="18"/>
  <c r="N47" i="18"/>
  <c r="B12" i="35"/>
  <c r="BL21" i="35"/>
  <c r="CM13" i="35"/>
  <c r="CK24" i="35"/>
  <c r="AE20" i="18"/>
  <c r="CM23" i="35"/>
  <c r="CB22" i="35"/>
  <c r="DC4" i="35"/>
  <c r="DT34" i="35"/>
  <c r="CL45" i="35"/>
  <c r="L20" i="18"/>
  <c r="DA32" i="35"/>
  <c r="AD20" i="18"/>
  <c r="EA19" i="35"/>
  <c r="CB50" i="35"/>
  <c r="BZ37" i="35"/>
  <c r="N18" i="18"/>
  <c r="W39" i="35"/>
  <c r="E28" i="18"/>
  <c r="BT38" i="35"/>
  <c r="D39" i="18"/>
  <c r="BY17" i="35"/>
  <c r="J53" i="18"/>
  <c r="CN53" i="35"/>
  <c r="BM27" i="35"/>
  <c r="Y4" i="18"/>
  <c r="B35" i="35"/>
  <c r="DX20" i="35"/>
  <c r="CJ24" i="35"/>
  <c r="U10" i="18"/>
  <c r="U14" i="18"/>
  <c r="AD35" i="18"/>
  <c r="DI24" i="35"/>
  <c r="AU21" i="35"/>
  <c r="CH29" i="35"/>
  <c r="G13" i="18"/>
  <c r="BY15" i="35"/>
  <c r="CM46" i="35"/>
  <c r="Q39" i="18"/>
  <c r="B38" i="18"/>
  <c r="BY23" i="35"/>
  <c r="CA50" i="35"/>
  <c r="BU6" i="35"/>
  <c r="CK36" i="35"/>
  <c r="CG40" i="35"/>
  <c r="U16" i="35"/>
  <c r="AK17" i="35"/>
  <c r="CL42" i="35"/>
  <c r="CA33" i="35"/>
  <c r="CW28" i="35"/>
  <c r="CG14" i="35"/>
  <c r="CN11" i="35"/>
  <c r="W11" i="18"/>
  <c r="AE48" i="18"/>
  <c r="CQ14" i="35"/>
  <c r="AV17" i="35"/>
  <c r="CR42" i="35"/>
  <c r="T54" i="35"/>
  <c r="DA30" i="35"/>
  <c r="CT10" i="35"/>
  <c r="DJ53" i="35"/>
  <c r="CK33" i="35"/>
  <c r="BQ43" i="35"/>
  <c r="AU30" i="35"/>
  <c r="CH25" i="35"/>
  <c r="CZ53" i="35"/>
  <c r="D19" i="18"/>
  <c r="AW23" i="35"/>
  <c r="CA7" i="35"/>
  <c r="CB15" i="35"/>
  <c r="S4" i="35"/>
  <c r="BW26" i="35"/>
  <c r="DI19" i="35"/>
  <c r="G22" i="18"/>
  <c r="AT42" i="35"/>
  <c r="CP9" i="35"/>
  <c r="AH46" i="18"/>
  <c r="AT23" i="35"/>
  <c r="O22" i="35"/>
  <c r="DC35" i="35"/>
  <c r="BM3" i="35"/>
  <c r="CA26" i="35"/>
  <c r="N34" i="18"/>
  <c r="AT9" i="35"/>
  <c r="DY11" i="35"/>
  <c r="E11" i="18"/>
  <c r="L41" i="18"/>
  <c r="CQ25" i="35"/>
  <c r="DC8" i="35"/>
  <c r="AW36" i="35"/>
  <c r="BU15" i="35"/>
  <c r="AV3" i="35"/>
  <c r="DI4" i="35"/>
  <c r="DT31" i="35"/>
  <c r="L25" i="35"/>
  <c r="CC12" i="35"/>
  <c r="AA47" i="18"/>
  <c r="T12" i="18"/>
  <c r="DG42" i="35"/>
  <c r="BU43" i="35"/>
  <c r="H5" i="18"/>
  <c r="EB46" i="35"/>
  <c r="BY36" i="35"/>
  <c r="S23" i="35"/>
  <c r="CH3" i="35"/>
  <c r="DV36" i="35"/>
  <c r="CJ42" i="35"/>
  <c r="DI42" i="35"/>
  <c r="O49" i="18"/>
  <c r="BX8" i="35"/>
  <c r="AG13" i="18"/>
  <c r="CM10" i="35"/>
  <c r="CQ44" i="35"/>
  <c r="DC11" i="35"/>
  <c r="U19" i="18"/>
  <c r="CR4" i="35"/>
  <c r="Z31" i="18"/>
  <c r="DJ27" i="35"/>
  <c r="DX53" i="35"/>
  <c r="DT18" i="35"/>
  <c r="CU11" i="35"/>
  <c r="AC44" i="18"/>
  <c r="L4" i="18"/>
  <c r="E15" i="35"/>
  <c r="U43" i="18"/>
  <c r="AH25" i="35"/>
  <c r="CZ44" i="35"/>
  <c r="BP29" i="35"/>
  <c r="CC8" i="35"/>
  <c r="DY29" i="35"/>
  <c r="BU27" i="35"/>
  <c r="AU53" i="35"/>
  <c r="DF28" i="35"/>
  <c r="W10" i="18"/>
  <c r="CU32" i="35"/>
  <c r="O16" i="18"/>
  <c r="E32" i="18"/>
  <c r="N49" i="18"/>
  <c r="CR46" i="35"/>
  <c r="BX36" i="35"/>
  <c r="N12" i="18"/>
  <c r="W37" i="35"/>
  <c r="BZ12" i="35"/>
  <c r="CU49" i="35"/>
  <c r="BU4" i="35"/>
  <c r="I11" i="18"/>
  <c r="DE12" i="35"/>
  <c r="DG5" i="35"/>
  <c r="DV26" i="35"/>
  <c r="AG6" i="18"/>
  <c r="AD7" i="18"/>
  <c r="DZ20" i="35"/>
  <c r="CV29" i="35"/>
  <c r="CU26" i="35"/>
  <c r="M27" i="18"/>
  <c r="CE22" i="35"/>
  <c r="V3" i="18"/>
  <c r="R10" i="18"/>
  <c r="M21" i="18"/>
  <c r="B50" i="18"/>
  <c r="CA47" i="35"/>
  <c r="DB17" i="35"/>
  <c r="CJ33" i="35"/>
  <c r="H12" i="18"/>
  <c r="AT3" i="35"/>
  <c r="CF34" i="35"/>
  <c r="EB33" i="35"/>
  <c r="BY47" i="35"/>
  <c r="CF37" i="35"/>
  <c r="DA16" i="35"/>
  <c r="X6" i="18"/>
  <c r="CW3" i="35"/>
  <c r="DI29" i="35"/>
  <c r="CB46" i="35"/>
  <c r="J8" i="18"/>
  <c r="X21" i="18"/>
  <c r="L6" i="18"/>
  <c r="BT10" i="35"/>
  <c r="AA49" i="18"/>
  <c r="DI34" i="35"/>
  <c r="AA41" i="18"/>
  <c r="BW29" i="35"/>
  <c r="CX46" i="35"/>
  <c r="CI26" i="35"/>
  <c r="CQ8" i="35"/>
  <c r="M53" i="35"/>
  <c r="K45" i="18"/>
  <c r="AX7" i="35"/>
  <c r="CH5" i="35"/>
  <c r="BU10" i="35"/>
  <c r="BY21" i="35"/>
  <c r="EB47" i="35"/>
  <c r="CQ27" i="35"/>
  <c r="CF9" i="35"/>
  <c r="AB5" i="18"/>
  <c r="CM19" i="35"/>
  <c r="I14" i="18"/>
  <c r="CC23" i="35"/>
  <c r="CI29" i="35"/>
  <c r="DG40" i="35"/>
  <c r="M31" i="18"/>
  <c r="DJ51" i="35"/>
  <c r="CQ39" i="35"/>
  <c r="B13" i="18"/>
  <c r="DI28" i="35"/>
  <c r="AD25" i="18"/>
  <c r="J26" i="18"/>
  <c r="G45" i="18"/>
  <c r="CR10" i="35"/>
  <c r="DR11" i="35"/>
  <c r="DR13" i="35"/>
  <c r="AD23" i="18"/>
  <c r="CN28" i="35"/>
  <c r="M15" i="18"/>
  <c r="DC5" i="35"/>
  <c r="Z4" i="18"/>
  <c r="S35" i="18"/>
  <c r="S18" i="18"/>
  <c r="L21" i="35"/>
  <c r="AT43" i="35"/>
  <c r="BT11" i="35"/>
  <c r="Y3" i="18"/>
  <c r="CY9" i="35"/>
  <c r="B15" i="35"/>
  <c r="CW26" i="35"/>
  <c r="BM37" i="35"/>
  <c r="BW51" i="35"/>
  <c r="BT51" i="35"/>
  <c r="B9" i="35"/>
  <c r="AH12" i="35"/>
  <c r="AC12" i="35"/>
  <c r="AA36" i="18"/>
  <c r="DD41" i="35"/>
  <c r="K49" i="18"/>
  <c r="DH21" i="35"/>
  <c r="CZ37" i="35"/>
  <c r="X22" i="18"/>
  <c r="DA18" i="35"/>
  <c r="CL33" i="35"/>
  <c r="CQ16" i="35"/>
  <c r="D22" i="18"/>
  <c r="CS46" i="35"/>
  <c r="K17" i="18"/>
  <c r="Y31" i="18"/>
  <c r="CA17" i="35"/>
  <c r="L38" i="18"/>
  <c r="CQ37" i="35"/>
  <c r="I17" i="18"/>
  <c r="DG4" i="35"/>
  <c r="O34" i="18"/>
  <c r="DE18" i="35"/>
  <c r="CI47" i="35"/>
  <c r="EB4" i="35"/>
  <c r="DT44" i="35"/>
  <c r="EA40" i="35"/>
  <c r="CD12" i="35"/>
  <c r="DR17" i="35"/>
  <c r="CK19" i="35"/>
  <c r="CP32" i="35"/>
  <c r="CI45" i="35"/>
  <c r="H31" i="18"/>
  <c r="H37" i="18"/>
  <c r="BW52" i="35"/>
  <c r="DR25" i="35"/>
  <c r="CN14" i="35"/>
  <c r="BZ43" i="35"/>
  <c r="V29" i="18"/>
  <c r="W22" i="18"/>
  <c r="EA21" i="35"/>
  <c r="C14" i="18"/>
  <c r="CQ15" i="35"/>
  <c r="AW7" i="35"/>
  <c r="T53" i="18"/>
  <c r="CZ38" i="35"/>
  <c r="Z11" i="35"/>
  <c r="J48" i="35"/>
  <c r="AM8" i="35"/>
  <c r="L39" i="18"/>
  <c r="O40" i="18"/>
  <c r="CP54" i="35"/>
  <c r="CC35" i="35"/>
  <c r="BX29" i="35"/>
  <c r="BL3" i="35"/>
  <c r="B39" i="35"/>
  <c r="CY43" i="35"/>
  <c r="L23" i="35"/>
  <c r="CG28" i="35"/>
  <c r="BX34" i="35"/>
  <c r="M4" i="18"/>
  <c r="CC44" i="35"/>
  <c r="F15" i="18"/>
  <c r="CD15" i="35"/>
  <c r="BP24" i="35"/>
  <c r="BZ47" i="35"/>
  <c r="J11" i="18"/>
  <c r="CK31" i="35"/>
  <c r="CU8" i="35"/>
  <c r="F35" i="18"/>
  <c r="CZ3" i="35"/>
  <c r="CX7" i="35"/>
  <c r="CA38" i="35"/>
  <c r="AD12" i="18"/>
  <c r="BP47" i="35"/>
  <c r="Q13" i="35"/>
  <c r="CK54" i="35"/>
  <c r="CP18" i="35"/>
  <c r="CU15" i="35"/>
  <c r="W37" i="18"/>
  <c r="CZ21" i="35"/>
  <c r="BY27" i="35"/>
  <c r="AA48" i="18"/>
  <c r="AV29" i="35"/>
  <c r="DT15" i="35"/>
  <c r="AH39" i="18"/>
  <c r="O47" i="18"/>
  <c r="F6" i="18"/>
  <c r="Y23" i="18"/>
  <c r="E31" i="18"/>
  <c r="DA24" i="35"/>
  <c r="F4" i="18"/>
  <c r="AG8" i="18"/>
  <c r="DE30" i="35"/>
  <c r="AW15" i="35"/>
  <c r="H38" i="18"/>
  <c r="CA25" i="35"/>
  <c r="E34" i="35"/>
  <c r="EA9" i="35"/>
  <c r="U47" i="18"/>
  <c r="AA9" i="18"/>
  <c r="AA3" i="35"/>
  <c r="CQ3" i="35"/>
  <c r="CN40" i="35"/>
  <c r="CT24" i="35"/>
  <c r="AT51" i="35"/>
  <c r="X4" i="18"/>
  <c r="S33" i="18"/>
  <c r="BL16" i="35"/>
  <c r="CE48" i="35"/>
  <c r="EB38" i="35"/>
  <c r="N22" i="35"/>
  <c r="B30" i="35"/>
  <c r="AA43" i="18"/>
  <c r="BQ35" i="35"/>
  <c r="V16" i="18"/>
  <c r="AB44" i="18"/>
  <c r="DZ5" i="35"/>
  <c r="X46" i="18"/>
  <c r="H22" i="18"/>
  <c r="AH29" i="18"/>
  <c r="DG27" i="35"/>
  <c r="CJ17" i="35"/>
  <c r="X41" i="18"/>
  <c r="AH27" i="18"/>
  <c r="CM30" i="35"/>
  <c r="DD8" i="35"/>
  <c r="J3" i="18"/>
  <c r="CS32" i="35"/>
  <c r="T35" i="18"/>
  <c r="CG25" i="35"/>
  <c r="AH28" i="35"/>
  <c r="AU14" i="35"/>
  <c r="DH45" i="35"/>
  <c r="Y19" i="18"/>
  <c r="DH34" i="35"/>
  <c r="S34" i="18"/>
  <c r="DT38" i="35"/>
  <c r="DT23" i="35"/>
  <c r="DH40" i="35"/>
  <c r="EA28" i="35"/>
  <c r="DJ32" i="35"/>
  <c r="CV51" i="35"/>
  <c r="DH41" i="35"/>
  <c r="BL17" i="35"/>
  <c r="CI8" i="35"/>
  <c r="AW27" i="35"/>
  <c r="T24" i="18"/>
  <c r="AI24" i="35"/>
  <c r="CZ26" i="35"/>
  <c r="DJ11" i="35"/>
  <c r="AU9" i="35"/>
  <c r="CU25" i="35"/>
  <c r="W36" i="18"/>
  <c r="J34" i="18"/>
  <c r="DE33" i="35"/>
  <c r="CD37" i="35"/>
  <c r="CA27" i="35"/>
  <c r="CD27" i="35"/>
  <c r="DD40" i="35"/>
  <c r="CE52" i="35"/>
  <c r="DD39" i="35"/>
  <c r="DI15" i="35"/>
  <c r="DE31" i="35"/>
  <c r="AE42" i="35"/>
  <c r="BW18" i="35"/>
  <c r="DD53" i="35"/>
  <c r="CL18" i="35"/>
  <c r="S3" i="18"/>
  <c r="BZ19" i="35"/>
  <c r="CB39" i="35"/>
  <c r="M3" i="18"/>
  <c r="Y18" i="18"/>
  <c r="AE35" i="18"/>
  <c r="BP16" i="35"/>
  <c r="DI52" i="35"/>
  <c r="AU5" i="35"/>
  <c r="B12" i="18"/>
  <c r="CT39" i="35"/>
  <c r="CP10" i="35"/>
  <c r="DR26" i="35"/>
  <c r="CM6" i="35"/>
  <c r="EA36" i="35"/>
  <c r="CS26" i="35"/>
  <c r="CT45" i="35"/>
  <c r="AB14" i="18"/>
  <c r="EA34" i="35"/>
  <c r="CG6" i="35"/>
  <c r="DR54" i="35"/>
  <c r="AT52" i="35"/>
  <c r="W24" i="18"/>
  <c r="AX31" i="35"/>
  <c r="CC15" i="35"/>
  <c r="CZ16" i="35"/>
  <c r="DV42" i="35"/>
  <c r="BW38" i="35"/>
  <c r="C22" i="18"/>
  <c r="BT54" i="35"/>
  <c r="B37" i="18"/>
  <c r="BM6" i="35"/>
  <c r="CG5" i="35"/>
  <c r="DG36" i="35"/>
  <c r="DI6" i="35"/>
  <c r="BS3" i="35"/>
  <c r="CV28" i="35"/>
  <c r="CV7" i="35"/>
  <c r="DE43" i="35"/>
  <c r="AV10" i="35"/>
  <c r="BZ46" i="35"/>
  <c r="U20" i="35"/>
  <c r="E5" i="18"/>
  <c r="AW41" i="35"/>
  <c r="K26" i="18"/>
  <c r="BP46" i="35"/>
  <c r="BU21" i="35"/>
  <c r="X29" i="18"/>
  <c r="K31" i="18"/>
  <c r="CK6" i="35"/>
  <c r="AB17" i="35"/>
  <c r="CC28" i="35"/>
  <c r="AA26" i="18"/>
  <c r="DJ10" i="35"/>
  <c r="DS41" i="35"/>
  <c r="D51" i="18"/>
  <c r="CI44" i="35"/>
  <c r="Q35" i="18"/>
  <c r="DA29" i="35"/>
  <c r="CT25" i="35"/>
  <c r="AE24" i="18"/>
  <c r="N13" i="18"/>
  <c r="CZ32" i="35"/>
  <c r="BL18" i="35"/>
  <c r="DK3" i="35"/>
  <c r="DV3" i="35"/>
  <c r="AH13" i="18"/>
  <c r="CP25" i="35"/>
  <c r="DD14" i="35"/>
  <c r="CE11" i="35"/>
  <c r="CU17" i="35"/>
  <c r="N20" i="18"/>
  <c r="Q4" i="18"/>
  <c r="CX15" i="35"/>
  <c r="DC19" i="35"/>
  <c r="U11" i="35"/>
  <c r="DA52" i="35"/>
  <c r="AE10" i="35"/>
  <c r="U3" i="35"/>
  <c r="AX39" i="35"/>
  <c r="BZ26" i="35"/>
  <c r="Z27" i="18"/>
  <c r="DR10" i="35"/>
  <c r="DG21" i="35"/>
  <c r="BL7" i="35"/>
  <c r="AW5" i="35"/>
  <c r="N31" i="18"/>
  <c r="AB39" i="18"/>
  <c r="I22" i="18"/>
  <c r="O26" i="18"/>
  <c r="CV53" i="35"/>
  <c r="I15" i="18"/>
  <c r="CX27" i="35"/>
  <c r="S44" i="18"/>
  <c r="T30" i="18"/>
  <c r="DY43" i="35"/>
  <c r="DT48" i="35"/>
  <c r="R45" i="18"/>
  <c r="CQ29" i="35"/>
  <c r="CR20" i="35"/>
  <c r="AX23" i="35"/>
  <c r="U30" i="18"/>
  <c r="V33" i="18"/>
  <c r="AU7" i="35"/>
  <c r="EA12" i="35"/>
  <c r="BM38" i="35"/>
  <c r="DR22" i="35"/>
  <c r="DR29" i="35"/>
  <c r="B33" i="35"/>
  <c r="DR35" i="35"/>
  <c r="CW17" i="35"/>
  <c r="CD5" i="35"/>
  <c r="CT13" i="35"/>
  <c r="AH19" i="18"/>
  <c r="DH33" i="35"/>
  <c r="CG37" i="35"/>
  <c r="W46" i="18"/>
  <c r="F27" i="18"/>
  <c r="W26" i="18"/>
  <c r="BT47" i="35"/>
  <c r="DG24" i="35"/>
  <c r="T21" i="18"/>
  <c r="G14" i="18"/>
  <c r="BQ29" i="35"/>
  <c r="DC52" i="35"/>
  <c r="G33" i="18"/>
  <c r="CL40" i="35"/>
  <c r="B21" i="18"/>
  <c r="R36" i="18"/>
  <c r="BT14" i="35"/>
  <c r="CB13" i="35"/>
  <c r="CQ34" i="35"/>
  <c r="AG54" i="18"/>
  <c r="CB17" i="35"/>
  <c r="CE21" i="35"/>
  <c r="CM14" i="35"/>
  <c r="M48" i="18"/>
  <c r="DB14" i="35"/>
  <c r="AE6" i="18"/>
  <c r="K29" i="18"/>
  <c r="EB3" i="35"/>
  <c r="AR15" i="35"/>
  <c r="CR15" i="35"/>
  <c r="AH7" i="18"/>
  <c r="CX51" i="35"/>
  <c r="CN32" i="35"/>
  <c r="DT26" i="35"/>
  <c r="CA21" i="35"/>
  <c r="DS44" i="35"/>
  <c r="G20" i="18"/>
  <c r="DT50" i="35"/>
  <c r="CC51" i="35"/>
  <c r="T10" i="18"/>
  <c r="B3" i="35"/>
  <c r="G4" i="18"/>
  <c r="DI16" i="35"/>
  <c r="AH28" i="18"/>
  <c r="DX30" i="35"/>
  <c r="CJ26" i="35"/>
  <c r="R16" i="18"/>
  <c r="AT20" i="35"/>
  <c r="AH36" i="18"/>
  <c r="CT15" i="35"/>
  <c r="AB9" i="18"/>
  <c r="CM51" i="35"/>
  <c r="DX45" i="35"/>
  <c r="CV19" i="35"/>
  <c r="CH28" i="35"/>
  <c r="AT14" i="35"/>
  <c r="BQ50" i="35"/>
  <c r="DA19" i="35"/>
  <c r="CU44" i="35"/>
  <c r="DB6" i="35"/>
  <c r="BM54" i="35"/>
  <c r="AU10" i="35"/>
  <c r="DS52" i="35"/>
  <c r="D40" i="18"/>
  <c r="W31" i="18"/>
  <c r="CN52" i="35"/>
  <c r="Z45" i="18"/>
  <c r="DY30" i="35"/>
  <c r="K30" i="18"/>
  <c r="CR22" i="35"/>
  <c r="F42" i="18"/>
  <c r="DD37" i="35"/>
  <c r="DX36" i="35"/>
  <c r="N19" i="18"/>
  <c r="CJ28" i="35"/>
  <c r="DT3" i="35"/>
  <c r="CU52" i="35"/>
  <c r="CV30" i="35"/>
  <c r="CT41" i="35"/>
  <c r="BT33" i="35"/>
  <c r="CF46" i="35"/>
  <c r="F21" i="18"/>
  <c r="BU17" i="35"/>
  <c r="DB5" i="35"/>
  <c r="DY47" i="35"/>
  <c r="CV27" i="35"/>
  <c r="CP37" i="35"/>
  <c r="S19" i="18"/>
  <c r="AH8" i="18"/>
  <c r="BX4" i="35"/>
  <c r="AG47" i="18"/>
  <c r="AE11" i="18"/>
  <c r="CL20" i="35"/>
  <c r="DF19" i="35"/>
  <c r="DE44" i="35"/>
  <c r="AV13" i="35"/>
  <c r="CG39" i="35"/>
  <c r="C4" i="18"/>
  <c r="AC23" i="18"/>
  <c r="CS13" i="35"/>
  <c r="CG48" i="35"/>
  <c r="DI35" i="35"/>
  <c r="BW42" i="35"/>
  <c r="BM14" i="35"/>
  <c r="DX25" i="35"/>
  <c r="DC49" i="35"/>
  <c r="CR9" i="35"/>
  <c r="BW45" i="35"/>
  <c r="S29" i="18"/>
  <c r="AC8" i="18"/>
  <c r="AV52" i="35"/>
  <c r="X26" i="18"/>
  <c r="AB20" i="18"/>
  <c r="AD21" i="18"/>
  <c r="CT20" i="35"/>
  <c r="AE44" i="18"/>
  <c r="CP29" i="35"/>
  <c r="CE51" i="35"/>
  <c r="CE5" i="35"/>
  <c r="AW10" i="35"/>
  <c r="AB46" i="18"/>
  <c r="DR45" i="35"/>
  <c r="AR31" i="35"/>
  <c r="DJ44" i="35"/>
  <c r="CZ18" i="35"/>
  <c r="DZ29" i="35"/>
  <c r="AH12" i="18"/>
  <c r="CJ10" i="35"/>
  <c r="DF40" i="35"/>
  <c r="H39" i="18"/>
  <c r="BX47" i="35"/>
  <c r="BL31" i="35"/>
  <c r="X10" i="35"/>
  <c r="CF50" i="35"/>
  <c r="AC42" i="18"/>
  <c r="DE25" i="35"/>
  <c r="CI48" i="35"/>
  <c r="AC19" i="18"/>
  <c r="U52" i="18"/>
  <c r="AW37" i="35"/>
  <c r="BX18" i="35"/>
  <c r="DF27" i="35"/>
  <c r="R5" i="18"/>
  <c r="DI51" i="35"/>
  <c r="CJ36" i="35"/>
  <c r="E4" i="18"/>
  <c r="CG10" i="35"/>
  <c r="Q38" i="18"/>
  <c r="F50" i="18"/>
  <c r="CY12" i="35"/>
  <c r="BY19" i="35"/>
  <c r="DJ34" i="35"/>
  <c r="CN21" i="35"/>
  <c r="CA36" i="35"/>
  <c r="Z8" i="18"/>
  <c r="L40" i="18"/>
  <c r="CG30" i="35"/>
  <c r="X38" i="18"/>
  <c r="AB34" i="18"/>
  <c r="DR53" i="35"/>
  <c r="BP50" i="35"/>
  <c r="B44" i="18"/>
  <c r="CR30" i="35"/>
  <c r="DC29" i="35"/>
  <c r="DC22" i="35"/>
  <c r="L33" i="18"/>
  <c r="H30" i="18"/>
  <c r="Z20" i="18"/>
  <c r="J27" i="18"/>
  <c r="L44" i="18"/>
  <c r="DS43" i="35"/>
  <c r="CB26" i="35"/>
  <c r="CN12" i="35"/>
  <c r="BW12" i="35"/>
  <c r="U39" i="35"/>
  <c r="CL39" i="35"/>
  <c r="C5" i="18"/>
  <c r="AH37" i="18"/>
  <c r="AG11" i="18"/>
  <c r="CD6" i="35"/>
  <c r="AW31" i="35"/>
  <c r="C44" i="18"/>
  <c r="K38" i="18"/>
  <c r="DC44" i="35"/>
  <c r="CL21" i="35"/>
  <c r="CZ39" i="35"/>
  <c r="B18" i="18"/>
  <c r="BW10" i="35"/>
  <c r="B42" i="35"/>
  <c r="AA14" i="18"/>
  <c r="AX47" i="35"/>
  <c r="CC31" i="35"/>
  <c r="BZ15" i="35"/>
  <c r="CD51" i="35"/>
  <c r="I41" i="18"/>
  <c r="BX30" i="35"/>
  <c r="CB21" i="35"/>
  <c r="CA11" i="35"/>
  <c r="CF5" i="35"/>
  <c r="DI38" i="35"/>
  <c r="DR7" i="35"/>
  <c r="G17" i="18"/>
  <c r="DT5" i="35"/>
  <c r="N8" i="35"/>
  <c r="CU48" i="35"/>
  <c r="I28" i="18"/>
  <c r="CK49" i="35"/>
  <c r="BP12" i="35"/>
  <c r="AH17" i="18"/>
  <c r="BT9" i="35"/>
  <c r="L12" i="18"/>
  <c r="AM15" i="35"/>
  <c r="AC9" i="18"/>
  <c r="DH16" i="35"/>
  <c r="M17" i="18"/>
  <c r="DH7" i="35"/>
  <c r="Z10" i="18"/>
  <c r="DB24" i="35"/>
  <c r="AF49" i="35"/>
  <c r="CB20" i="35"/>
  <c r="T34" i="35"/>
  <c r="Y52" i="18"/>
  <c r="D53" i="18"/>
  <c r="CR44" i="35"/>
  <c r="DB53" i="35"/>
  <c r="DC41" i="35"/>
  <c r="BX3" i="35"/>
  <c r="BQ12" i="35"/>
  <c r="BZ53" i="35"/>
  <c r="Z7" i="18"/>
  <c r="DI49" i="35"/>
  <c r="U35" i="18"/>
  <c r="BP17" i="35"/>
  <c r="BY54" i="35"/>
  <c r="CZ20" i="35"/>
  <c r="BM22" i="35"/>
  <c r="AX20" i="35"/>
  <c r="CG21" i="35"/>
  <c r="DJ30" i="35"/>
  <c r="BW27" i="35"/>
  <c r="CX9" i="35"/>
  <c r="AG29" i="18"/>
  <c r="M43" i="18"/>
  <c r="CJ39" i="35"/>
  <c r="CZ35" i="35"/>
  <c r="DD45" i="35"/>
  <c r="Y53" i="18"/>
  <c r="DX29" i="35"/>
  <c r="T37" i="18"/>
  <c r="CA53" i="35"/>
  <c r="EB39" i="35"/>
  <c r="CC30" i="35"/>
  <c r="CG11" i="35"/>
  <c r="CV11" i="35"/>
  <c r="DC15" i="35"/>
  <c r="CK46" i="35"/>
  <c r="CH53" i="35"/>
  <c r="AA50" i="18"/>
  <c r="CF43" i="35"/>
  <c r="CF25" i="35"/>
  <c r="Q52" i="18"/>
  <c r="BQ13" i="35"/>
  <c r="AH48" i="18"/>
  <c r="AX46" i="35"/>
  <c r="O43" i="35"/>
  <c r="BQ53" i="35"/>
  <c r="EA25" i="35"/>
  <c r="CV47" i="35"/>
  <c r="BY53" i="35"/>
  <c r="B26" i="35"/>
  <c r="CI32" i="35"/>
  <c r="CZ52" i="35"/>
  <c r="D33" i="18"/>
  <c r="T51" i="18"/>
  <c r="DD19" i="35"/>
  <c r="DV48" i="35"/>
  <c r="R29" i="18"/>
  <c r="CX32" i="35"/>
  <c r="DF3" i="35"/>
  <c r="E25" i="18"/>
  <c r="Q19" i="18"/>
  <c r="CA24" i="35"/>
  <c r="DI40" i="35"/>
  <c r="CN31" i="35"/>
  <c r="CZ22" i="35"/>
  <c r="DJ16" i="35"/>
  <c r="BY48" i="35"/>
  <c r="DC9" i="35"/>
  <c r="BM42" i="35"/>
  <c r="V32" i="18"/>
  <c r="DR28" i="35"/>
  <c r="Q46" i="18"/>
  <c r="BT31" i="35"/>
  <c r="W30" i="18"/>
  <c r="CI42" i="35"/>
  <c r="CD32" i="35"/>
  <c r="CR23" i="35"/>
  <c r="DF5" i="35"/>
  <c r="CU46" i="35"/>
  <c r="CJ40" i="35"/>
  <c r="O6" i="18"/>
  <c r="CN10" i="35"/>
  <c r="EB42" i="35"/>
  <c r="K39" i="18"/>
  <c r="CG51" i="35"/>
  <c r="AH30" i="18"/>
  <c r="DF34" i="35"/>
  <c r="BM48" i="35"/>
  <c r="J28" i="35"/>
  <c r="CE30" i="35"/>
  <c r="CU31" i="35"/>
  <c r="AE10" i="18"/>
  <c r="CK14" i="35"/>
  <c r="CI52" i="35"/>
  <c r="BT12" i="35"/>
  <c r="CH34" i="35"/>
  <c r="G32" i="18"/>
  <c r="T29" i="18"/>
  <c r="DF42" i="35"/>
  <c r="DI5" i="35"/>
  <c r="CM39" i="35"/>
  <c r="CJ47" i="35"/>
  <c r="DR49" i="35"/>
  <c r="L27" i="18"/>
  <c r="AC21" i="18"/>
  <c r="J20" i="35"/>
  <c r="CG45" i="35"/>
  <c r="CW7" i="35"/>
  <c r="CY36" i="35"/>
  <c r="T44" i="18"/>
  <c r="BT26" i="35"/>
  <c r="E53" i="18"/>
  <c r="EB9" i="35"/>
  <c r="BL14" i="35"/>
  <c r="CS38" i="35"/>
  <c r="G10" i="18"/>
  <c r="CT30" i="35"/>
  <c r="F29" i="18"/>
  <c r="DB49" i="35"/>
  <c r="DF35" i="35"/>
  <c r="BQ25" i="35"/>
  <c r="DR4" i="35"/>
  <c r="CF40" i="35"/>
  <c r="AH4" i="18"/>
  <c r="H44" i="18"/>
  <c r="AF5" i="35"/>
  <c r="O43" i="18"/>
  <c r="AW6" i="35"/>
  <c r="Q32" i="18"/>
  <c r="DI18" i="35"/>
  <c r="L13" i="18"/>
  <c r="Z52" i="18"/>
  <c r="CU29" i="35"/>
  <c r="BU11" i="35"/>
  <c r="DS6" i="35"/>
  <c r="Q53" i="18"/>
  <c r="DC43" i="35"/>
  <c r="S7" i="18"/>
  <c r="CS28" i="35"/>
  <c r="CU3" i="35"/>
  <c r="DF48" i="35"/>
  <c r="DD21" i="35"/>
  <c r="CW18" i="35"/>
  <c r="DJ5" i="35"/>
  <c r="AV30" i="35"/>
  <c r="Z49" i="18"/>
  <c r="CD11" i="35"/>
  <c r="AU44" i="35"/>
  <c r="CQ9" i="35"/>
  <c r="DI8" i="35"/>
  <c r="CI30" i="35"/>
  <c r="CJ38" i="35"/>
  <c r="B41" i="18"/>
  <c r="AH31" i="18"/>
  <c r="AB4" i="18"/>
  <c r="CG18" i="35"/>
  <c r="AX27" i="35"/>
  <c r="CE14" i="35"/>
  <c r="EA10" i="35"/>
  <c r="AH23" i="18"/>
  <c r="CK8" i="35"/>
  <c r="AU46" i="35"/>
  <c r="DV15" i="35"/>
  <c r="W19" i="18"/>
  <c r="T52" i="18"/>
  <c r="BU13" i="35"/>
  <c r="EA8" i="35"/>
  <c r="AD51" i="18"/>
  <c r="DA12" i="35"/>
  <c r="CX14" i="35"/>
  <c r="C8" i="18"/>
  <c r="N36" i="18"/>
  <c r="T25" i="18"/>
  <c r="Y32" i="18"/>
  <c r="AV8" i="35"/>
  <c r="BP5" i="35"/>
  <c r="AC15" i="18"/>
  <c r="BP8" i="35"/>
  <c r="CA35" i="35"/>
  <c r="DD7" i="35"/>
  <c r="CM43" i="35"/>
  <c r="AT49" i="35"/>
  <c r="AD16" i="18"/>
  <c r="AH22" i="18"/>
  <c r="CB10" i="35"/>
  <c r="AC4" i="18"/>
  <c r="CZ5" i="35"/>
  <c r="DD34" i="35"/>
  <c r="DA54" i="35"/>
  <c r="CY41" i="35"/>
  <c r="BY43" i="35"/>
  <c r="CX12" i="35"/>
  <c r="C11" i="18"/>
  <c r="DG53" i="35"/>
  <c r="CJ46" i="35"/>
  <c r="D34" i="18"/>
  <c r="AU33" i="35"/>
  <c r="O33" i="18"/>
  <c r="DH25" i="35"/>
  <c r="DF53" i="35"/>
  <c r="DC18" i="35"/>
  <c r="X40" i="18"/>
  <c r="N54" i="18"/>
  <c r="CD29" i="35"/>
  <c r="Y39" i="18"/>
  <c r="DC33" i="35"/>
  <c r="CB14" i="35"/>
  <c r="AC39" i="35"/>
  <c r="AG20" i="18"/>
  <c r="O18" i="18"/>
  <c r="AG12" i="18"/>
  <c r="CQ35" i="35"/>
  <c r="CC6" i="35"/>
  <c r="T34" i="18"/>
  <c r="Q24" i="18"/>
  <c r="BX10" i="35"/>
  <c r="J24" i="35"/>
  <c r="M9" i="18"/>
  <c r="O36" i="18"/>
  <c r="BL15" i="35"/>
  <c r="DX8" i="35"/>
  <c r="AE31" i="18"/>
  <c r="BL19" i="35"/>
  <c r="AG39" i="18"/>
  <c r="Z18" i="35"/>
  <c r="CA40" i="35"/>
  <c r="DD42" i="35"/>
  <c r="AT28" i="35"/>
  <c r="BW21" i="35"/>
  <c r="CU40" i="35"/>
  <c r="DG29" i="35"/>
  <c r="DA37" i="35"/>
  <c r="S45" i="18"/>
  <c r="CX30" i="35"/>
  <c r="D13" i="18"/>
  <c r="J25" i="18"/>
  <c r="R28" i="18"/>
  <c r="DJ12" i="35"/>
  <c r="CD25" i="35"/>
  <c r="EA20" i="35"/>
  <c r="DB15" i="35"/>
  <c r="DY25" i="35"/>
  <c r="F10" i="18"/>
  <c r="H45" i="18"/>
  <c r="DR6" i="35"/>
  <c r="C33" i="18"/>
  <c r="AG30" i="18"/>
  <c r="AD15" i="18"/>
  <c r="BU19" i="35"/>
  <c r="CZ17" i="35"/>
  <c r="J33" i="18"/>
  <c r="DF25" i="35"/>
  <c r="CM36" i="35"/>
  <c r="AB35" i="18"/>
  <c r="CR21" i="35"/>
  <c r="CX37" i="35"/>
  <c r="DF52" i="35"/>
  <c r="DR36" i="35"/>
  <c r="J37" i="18"/>
  <c r="BT20" i="35"/>
  <c r="BW20" i="35"/>
  <c r="B14" i="18"/>
  <c r="CT40" i="35"/>
  <c r="BW6" i="35"/>
  <c r="CB43" i="35"/>
  <c r="DG13" i="35"/>
  <c r="CS10" i="35"/>
  <c r="V32" i="35"/>
  <c r="F39" i="18"/>
  <c r="DX32" i="35"/>
  <c r="G40" i="18"/>
  <c r="BT35" i="35"/>
  <c r="DS33" i="35"/>
  <c r="CQ43" i="35"/>
  <c r="AG23" i="18"/>
  <c r="AC12" i="18"/>
  <c r="CN7" i="35"/>
  <c r="T4" i="18"/>
  <c r="AA15" i="18"/>
  <c r="L50" i="18"/>
  <c r="BX33" i="35"/>
  <c r="AU41" i="35"/>
  <c r="V5" i="18"/>
  <c r="DV45" i="35"/>
  <c r="DC32" i="35"/>
  <c r="BT32" i="35"/>
  <c r="CY37" i="35"/>
  <c r="AP45" i="35"/>
  <c r="DE39" i="35"/>
  <c r="DG35" i="35"/>
  <c r="CE40" i="35"/>
  <c r="CE26" i="35"/>
  <c r="DE36" i="35"/>
  <c r="V41" i="18"/>
  <c r="DH19" i="35"/>
  <c r="AD52" i="18"/>
  <c r="CM5" i="35"/>
  <c r="CZ10" i="35"/>
  <c r="X45" i="35"/>
  <c r="E40" i="18"/>
  <c r="CK42" i="35"/>
  <c r="CQ41" i="35"/>
  <c r="CI53" i="35"/>
  <c r="S5" i="18"/>
  <c r="CW46" i="35"/>
  <c r="CK12" i="35"/>
  <c r="DD23" i="35"/>
  <c r="Z26" i="18"/>
  <c r="CR49" i="35"/>
  <c r="CL28" i="35"/>
  <c r="G53" i="18"/>
  <c r="R37" i="18"/>
  <c r="CR34" i="35"/>
  <c r="BZ13" i="35"/>
  <c r="L7" i="35"/>
  <c r="N6" i="18"/>
  <c r="AD30" i="18"/>
  <c r="CW39" i="35"/>
  <c r="BW50" i="35"/>
  <c r="CD41" i="35"/>
  <c r="AV19" i="35"/>
  <c r="CP38" i="35"/>
  <c r="H17" i="18"/>
  <c r="K44" i="18"/>
  <c r="EA26" i="35"/>
  <c r="AB15" i="18"/>
  <c r="X39" i="18"/>
  <c r="CC14" i="35"/>
  <c r="CK45" i="35"/>
  <c r="AU12" i="35"/>
  <c r="G16" i="18"/>
  <c r="AC25" i="18"/>
  <c r="BZ21" i="35"/>
  <c r="AX43" i="35"/>
  <c r="CT5" i="35"/>
  <c r="DV9" i="35"/>
  <c r="EA41" i="35"/>
  <c r="J41" i="35"/>
  <c r="V31" i="18"/>
  <c r="E18" i="18"/>
  <c r="BM25" i="35"/>
  <c r="EB6" i="35"/>
  <c r="B17" i="35"/>
  <c r="DY38" i="35"/>
  <c r="DE19" i="35"/>
  <c r="U12" i="18"/>
  <c r="CA48" i="35"/>
  <c r="CQ31" i="35"/>
  <c r="AA33" i="18"/>
  <c r="BU29" i="35"/>
  <c r="Z16" i="18"/>
  <c r="W8" i="18"/>
  <c r="B20" i="18"/>
  <c r="CV9" i="35"/>
  <c r="AX41" i="35"/>
  <c r="AW35" i="35"/>
  <c r="DV49" i="35"/>
  <c r="DD47" i="35"/>
  <c r="T13" i="18"/>
  <c r="BY49" i="35"/>
  <c r="K54" i="18"/>
  <c r="BP43" i="35"/>
  <c r="CZ48" i="35"/>
  <c r="AG13" i="35"/>
  <c r="F24" i="18"/>
  <c r="AW51" i="35"/>
  <c r="BX40" i="35"/>
  <c r="B8" i="18"/>
  <c r="CG46" i="35"/>
  <c r="BP49" i="35"/>
  <c r="J47" i="18"/>
  <c r="CU20" i="35"/>
  <c r="CD24" i="35"/>
  <c r="DC54" i="35"/>
  <c r="H50" i="18"/>
  <c r="AE47" i="18"/>
  <c r="CE4" i="35"/>
  <c r="B25" i="35"/>
  <c r="AG51" i="18"/>
  <c r="EB50" i="35"/>
  <c r="BY18" i="35"/>
  <c r="DT52" i="35"/>
  <c r="DY15" i="35"/>
  <c r="AX13" i="35"/>
  <c r="AE30" i="18"/>
  <c r="F32" i="18"/>
  <c r="DE9" i="35"/>
  <c r="AG9" i="35"/>
  <c r="CD14" i="35"/>
  <c r="CD30" i="35"/>
  <c r="H35" i="18"/>
  <c r="CN8" i="35"/>
  <c r="CL49" i="35"/>
  <c r="EA22" i="35"/>
  <c r="C32" i="18"/>
  <c r="AB8" i="18"/>
  <c r="DG48" i="35"/>
  <c r="BW11" i="35"/>
  <c r="DC39" i="35"/>
  <c r="BQ36" i="35"/>
  <c r="DI12" i="35"/>
  <c r="CQ38" i="35"/>
  <c r="CT23" i="35"/>
  <c r="S52" i="18"/>
  <c r="AC18" i="18"/>
  <c r="W35" i="18"/>
  <c r="DS22" i="35"/>
  <c r="CM40" i="35"/>
  <c r="DF11" i="35"/>
  <c r="CW34" i="35"/>
  <c r="BL6" i="35"/>
  <c r="W15" i="18"/>
  <c r="G5" i="18"/>
  <c r="DB36" i="35"/>
  <c r="DB9" i="35"/>
  <c r="DS54" i="35"/>
  <c r="CV39" i="35"/>
  <c r="CH42" i="35"/>
  <c r="DI20" i="35"/>
  <c r="CZ25" i="35"/>
  <c r="AD14" i="18"/>
  <c r="AJ41" i="35"/>
  <c r="D23" i="18"/>
  <c r="B21" i="35"/>
  <c r="DE16" i="35"/>
  <c r="BZ35" i="35"/>
  <c r="CN4" i="35"/>
  <c r="BT16" i="35"/>
  <c r="CG36" i="35"/>
  <c r="DF9" i="35"/>
  <c r="CQ28" i="35"/>
  <c r="DD11" i="35"/>
  <c r="CG8" i="35"/>
  <c r="DB40" i="35"/>
  <c r="CZ11" i="35"/>
  <c r="AW44" i="35"/>
  <c r="Z42" i="18"/>
  <c r="CL54" i="35"/>
  <c r="DG18" i="35"/>
  <c r="CA15" i="35"/>
  <c r="DA34" i="35"/>
  <c r="CW40" i="35"/>
  <c r="BU9" i="35"/>
  <c r="CL16" i="35"/>
  <c r="CE54" i="35"/>
  <c r="CS27" i="35"/>
  <c r="CV26" i="35"/>
  <c r="BQ28" i="35"/>
  <c r="CW6" i="35"/>
  <c r="DG26" i="35"/>
  <c r="CK25" i="35"/>
  <c r="DX10" i="35"/>
  <c r="AG7" i="18"/>
  <c r="CA49" i="35"/>
  <c r="AA29" i="18"/>
  <c r="DJ6" i="35"/>
  <c r="CU42" i="35"/>
  <c r="AU3" i="35"/>
  <c r="D17" i="18"/>
  <c r="CX29" i="35"/>
  <c r="AD48" i="18"/>
  <c r="DY34" i="35"/>
  <c r="CH38" i="35"/>
  <c r="CI39" i="35"/>
  <c r="J19" i="18"/>
  <c r="N39" i="18"/>
  <c r="DG46" i="35"/>
  <c r="G15" i="18"/>
  <c r="BX6" i="35"/>
  <c r="AX51" i="35"/>
  <c r="DF14" i="35"/>
  <c r="CL23" i="35"/>
  <c r="AC36" i="18"/>
  <c r="DS5" i="35"/>
  <c r="AG28" i="18"/>
  <c r="U16" i="18"/>
  <c r="AI23" i="35"/>
  <c r="BX21" i="35"/>
  <c r="DS19" i="35"/>
  <c r="DG39" i="35"/>
  <c r="Q26" i="18"/>
  <c r="DV6" i="35"/>
  <c r="DX19" i="35"/>
  <c r="AV35" i="35"/>
  <c r="CE49" i="35"/>
  <c r="H40" i="18"/>
  <c r="DV47" i="35"/>
  <c r="CR43" i="35"/>
  <c r="T5" i="18"/>
  <c r="CJ22" i="35"/>
  <c r="CF54" i="35"/>
  <c r="BQ18" i="35"/>
  <c r="AD6" i="18"/>
  <c r="B41" i="35"/>
  <c r="N17" i="18"/>
  <c r="CQ47" i="35"/>
  <c r="CL53" i="35"/>
  <c r="BZ9" i="35"/>
  <c r="U17" i="18"/>
  <c r="DT11" i="35"/>
  <c r="DC20" i="35"/>
  <c r="K6" i="18"/>
  <c r="CU13" i="35"/>
  <c r="B39" i="18"/>
  <c r="BY35" i="35"/>
  <c r="AC30" i="18"/>
  <c r="Q34" i="18"/>
  <c r="C43" i="18"/>
  <c r="S4" i="18"/>
  <c r="CT38" i="35"/>
  <c r="V36" i="18"/>
  <c r="DH11" i="35"/>
  <c r="DV37" i="35"/>
  <c r="Z50" i="18"/>
  <c r="AS5" i="35"/>
  <c r="BY39" i="35"/>
  <c r="DA25" i="35"/>
  <c r="AE38" i="18"/>
  <c r="CN54" i="35"/>
  <c r="AC31" i="18"/>
  <c r="BQ41" i="35"/>
  <c r="O28" i="18"/>
  <c r="BT41" i="35"/>
  <c r="O8" i="18"/>
  <c r="DD3" i="35"/>
  <c r="CX21" i="35"/>
  <c r="L9" i="18"/>
  <c r="AL20" i="35"/>
  <c r="AU27" i="35"/>
  <c r="N29" i="18"/>
  <c r="Z21" i="35"/>
  <c r="CR3" i="35"/>
  <c r="J21" i="35"/>
  <c r="BZ27" i="35"/>
  <c r="M29" i="18"/>
  <c r="T36" i="18"/>
  <c r="CM16" i="35"/>
  <c r="M47" i="18"/>
  <c r="CS39" i="35"/>
  <c r="BM50" i="35"/>
  <c r="CX13" i="35"/>
  <c r="V19" i="18"/>
  <c r="AH54" i="18"/>
  <c r="U7" i="18"/>
  <c r="CV40" i="35"/>
  <c r="BM29" i="35"/>
  <c r="DY7" i="35"/>
  <c r="AW19" i="35"/>
  <c r="T23" i="18"/>
  <c r="CD48" i="35"/>
  <c r="B9" i="18"/>
  <c r="CU47" i="35"/>
  <c r="M5" i="35"/>
  <c r="DE29" i="35"/>
  <c r="Q29" i="18"/>
  <c r="E15" i="18"/>
  <c r="CI6" i="35"/>
  <c r="L30" i="18"/>
  <c r="D50" i="18"/>
  <c r="BQ45" i="35"/>
  <c r="DI21" i="35"/>
  <c r="AX24" i="35"/>
  <c r="DD35" i="35"/>
  <c r="DB54" i="35"/>
  <c r="BQ26" i="35"/>
  <c r="CP45" i="35"/>
  <c r="AH3" i="18"/>
  <c r="AE8" i="18"/>
  <c r="BY24" i="35"/>
  <c r="DH28" i="35"/>
  <c r="O41" i="18"/>
  <c r="DE51" i="35"/>
  <c r="T19" i="18"/>
  <c r="AV37" i="35"/>
  <c r="DH8" i="35"/>
  <c r="DF7" i="35"/>
  <c r="CW14" i="35"/>
  <c r="AB23" i="18"/>
  <c r="BX46" i="35"/>
  <c r="BU31" i="35"/>
  <c r="CN37" i="35"/>
  <c r="J48" i="18"/>
  <c r="AT33" i="35"/>
  <c r="AT38" i="35"/>
  <c r="CQ21" i="35"/>
  <c r="BQ17" i="35"/>
  <c r="W27" i="18"/>
  <c r="AM4" i="35"/>
  <c r="DY32" i="35"/>
  <c r="DI30" i="35"/>
  <c r="BU38" i="35"/>
  <c r="E12" i="18"/>
  <c r="AB17" i="18"/>
  <c r="E34" i="18"/>
  <c r="CF27" i="35"/>
  <c r="CC17" i="35"/>
  <c r="CT7" i="35"/>
  <c r="CY20" i="35"/>
  <c r="CU16" i="35"/>
  <c r="CA10" i="35"/>
  <c r="AE23" i="18"/>
  <c r="EB34" i="35"/>
  <c r="L16" i="35"/>
  <c r="CR41" i="35"/>
  <c r="H47" i="18"/>
  <c r="CW54" i="35"/>
  <c r="DH37" i="35"/>
  <c r="C9" i="18"/>
  <c r="DU3" i="35"/>
  <c r="V28" i="35"/>
  <c r="BT22" i="35"/>
  <c r="BU26" i="35"/>
  <c r="CG27" i="35"/>
  <c r="AE28" i="18"/>
  <c r="DS30" i="35"/>
  <c r="CI20" i="35"/>
  <c r="CJ30" i="35"/>
  <c r="V37" i="18"/>
  <c r="AA20" i="18"/>
  <c r="DH9" i="35"/>
  <c r="BX23" i="35"/>
  <c r="DG12" i="35"/>
  <c r="BP23" i="35"/>
  <c r="CC7" i="35"/>
  <c r="E23" i="18"/>
  <c r="AD11" i="18"/>
  <c r="DS47" i="35"/>
  <c r="CW4" i="35"/>
  <c r="DJ45" i="35"/>
  <c r="CY18" i="35"/>
  <c r="AE37" i="18"/>
  <c r="EB29" i="35"/>
  <c r="AH6" i="35"/>
  <c r="Q43" i="18"/>
  <c r="V45" i="18"/>
  <c r="CJ5" i="35"/>
  <c r="DC30" i="35"/>
  <c r="CT3" i="35"/>
  <c r="I45" i="18"/>
  <c r="AG25" i="18"/>
  <c r="AV14" i="35"/>
  <c r="G42" i="18"/>
  <c r="CV49" i="35"/>
  <c r="AC7" i="18"/>
  <c r="AD46" i="18"/>
  <c r="AX11" i="35"/>
  <c r="I53" i="18"/>
  <c r="Z6" i="18"/>
  <c r="DY31" i="35"/>
  <c r="CW29" i="35"/>
  <c r="T14" i="18"/>
  <c r="CY40" i="35"/>
  <c r="DS29" i="35"/>
  <c r="CZ49" i="35"/>
  <c r="F7" i="18"/>
  <c r="CC46" i="35"/>
  <c r="Z16" i="35"/>
  <c r="CT14" i="35"/>
  <c r="Q33" i="18"/>
  <c r="AX34" i="35"/>
  <c r="CE24" i="35"/>
  <c r="C21" i="18"/>
  <c r="EB27" i="35"/>
  <c r="AB25" i="18"/>
  <c r="CN49" i="35"/>
  <c r="X15" i="18"/>
  <c r="CA9" i="35"/>
  <c r="BU47" i="35"/>
  <c r="F46" i="18"/>
  <c r="DH10" i="35"/>
  <c r="H46" i="18"/>
  <c r="CM45" i="35"/>
  <c r="BW17" i="35"/>
  <c r="DI25" i="35"/>
  <c r="DH12" i="35"/>
  <c r="DJ9" i="35"/>
  <c r="C38" i="18"/>
  <c r="W20" i="18"/>
  <c r="E7" i="35"/>
  <c r="CW48" i="35"/>
  <c r="CL30" i="35"/>
  <c r="CZ7" i="35"/>
  <c r="D30" i="18"/>
  <c r="DV29" i="35"/>
  <c r="DX12" i="35"/>
  <c r="DC12" i="35"/>
  <c r="K21" i="18"/>
  <c r="CD9" i="35"/>
  <c r="U31" i="18"/>
  <c r="C29" i="18"/>
  <c r="AC24" i="18"/>
  <c r="M18" i="35"/>
  <c r="AJ54" i="35"/>
  <c r="Y7" i="18"/>
  <c r="AC37" i="18"/>
  <c r="CS15" i="35"/>
  <c r="AC54" i="18"/>
  <c r="CE28" i="35"/>
  <c r="DX43" i="35"/>
  <c r="CM50" i="35"/>
  <c r="J5" i="18"/>
  <c r="B23" i="18"/>
  <c r="H10" i="18"/>
  <c r="B45" i="35"/>
  <c r="DA6" i="35"/>
  <c r="W12" i="18"/>
  <c r="C45" i="18"/>
  <c r="CQ52" i="35"/>
  <c r="CM12" i="35"/>
  <c r="BL8" i="35"/>
  <c r="CE43" i="35"/>
  <c r="BM16" i="35"/>
  <c r="BZ10" i="35"/>
  <c r="CA30" i="35"/>
  <c r="J12" i="18"/>
  <c r="B27" i="35"/>
  <c r="DT9" i="35"/>
  <c r="AT29" i="35"/>
  <c r="CH13" i="35"/>
  <c r="AE33" i="18"/>
  <c r="CY25" i="35"/>
  <c r="CK35" i="35"/>
  <c r="R52" i="18"/>
  <c r="CC41" i="35"/>
  <c r="CY39" i="35"/>
  <c r="BM35" i="35"/>
  <c r="O35" i="18"/>
  <c r="Z51" i="35"/>
  <c r="DY4" i="35"/>
  <c r="CY7" i="35"/>
  <c r="BY44" i="35"/>
  <c r="DA10" i="35"/>
  <c r="BZ24" i="35"/>
  <c r="CM33" i="35"/>
  <c r="AE54" i="18"/>
  <c r="CJ4" i="35"/>
  <c r="CG4" i="35"/>
  <c r="AH49" i="18"/>
  <c r="DD31" i="35"/>
  <c r="AA40" i="18"/>
  <c r="CH26" i="35"/>
  <c r="R21" i="35"/>
  <c r="CY4" i="35"/>
  <c r="G12" i="18"/>
  <c r="CE25" i="35"/>
  <c r="B44" i="35"/>
  <c r="T32" i="18"/>
  <c r="EA30" i="35"/>
  <c r="Q9" i="18"/>
  <c r="DX18" i="35"/>
  <c r="BW43" i="35"/>
  <c r="DX40" i="35"/>
  <c r="BI24" i="35"/>
  <c r="AE27" i="18"/>
  <c r="I48" i="18"/>
  <c r="F22" i="18"/>
  <c r="DY24" i="35"/>
  <c r="B30" i="18"/>
  <c r="CK40" i="35"/>
  <c r="AU49" i="35"/>
  <c r="CZ4" i="35"/>
  <c r="CX10" i="35"/>
  <c r="AU39" i="35"/>
  <c r="CJ12" i="35"/>
  <c r="CI21" i="35"/>
  <c r="AD4" i="35"/>
  <c r="O38" i="18"/>
  <c r="CD13" i="35"/>
  <c r="DV13" i="35"/>
  <c r="DF36" i="35"/>
  <c r="R3" i="18"/>
  <c r="S27" i="18"/>
  <c r="Y36" i="18"/>
  <c r="AX50" i="35"/>
  <c r="AW50" i="35"/>
  <c r="CI13" i="35"/>
  <c r="Q41" i="18"/>
  <c r="AC26" i="18"/>
  <c r="AT40" i="35"/>
  <c r="CU4" i="35"/>
  <c r="V42" i="18"/>
  <c r="O21" i="18"/>
  <c r="EB8" i="35"/>
  <c r="Y21" i="18"/>
  <c r="E6" i="18"/>
  <c r="AV25" i="35"/>
  <c r="CJ48" i="35"/>
  <c r="DT37" i="35"/>
  <c r="DY35" i="35"/>
  <c r="DF21" i="35"/>
  <c r="T11" i="18"/>
  <c r="DG34" i="35"/>
  <c r="AV38" i="35"/>
  <c r="T46" i="18"/>
  <c r="CG16" i="35"/>
  <c r="DY8" i="35"/>
  <c r="CD4" i="35"/>
  <c r="AU22" i="35"/>
  <c r="BU7" i="35"/>
  <c r="BW3" i="35"/>
  <c r="X35" i="18"/>
  <c r="DJ43" i="35"/>
  <c r="O30" i="18"/>
  <c r="DH50" i="35"/>
  <c r="B43" i="35"/>
  <c r="CV8" i="35"/>
  <c r="CB35" i="35"/>
  <c r="DD25" i="35"/>
  <c r="DF26" i="35"/>
  <c r="BM28" i="35"/>
  <c r="D14" i="18"/>
  <c r="CD36" i="35"/>
  <c r="Z36" i="18"/>
  <c r="K22" i="18"/>
  <c r="W51" i="18"/>
  <c r="CY52" i="35"/>
  <c r="CF14" i="35"/>
  <c r="EB23" i="35"/>
  <c r="K43" i="18"/>
  <c r="AA34" i="18"/>
  <c r="S43" i="18"/>
  <c r="AW53" i="35"/>
  <c r="CJ25" i="35"/>
  <c r="BU46" i="35"/>
  <c r="L45" i="18"/>
  <c r="DJ13" i="35"/>
  <c r="CG47" i="35"/>
  <c r="R19" i="18"/>
  <c r="R26" i="18"/>
</calcChain>
</file>

<file path=xl/sharedStrings.xml><?xml version="1.0" encoding="utf-8"?>
<sst xmlns="http://schemas.openxmlformats.org/spreadsheetml/2006/main" count="15164" uniqueCount="428">
  <si>
    <t>測定日</t>
  </si>
  <si>
    <t>OW-No.1</t>
  </si>
  <si>
    <t>OW-No.2</t>
  </si>
  <si>
    <t>OW-No.3</t>
  </si>
  <si>
    <t>1A</t>
  </si>
  <si>
    <t>1B</t>
  </si>
  <si>
    <t>1C</t>
  </si>
  <si>
    <t>2A</t>
  </si>
  <si>
    <t>2B</t>
  </si>
  <si>
    <t>2C</t>
  </si>
  <si>
    <t>3A</t>
  </si>
  <si>
    <t>3B</t>
  </si>
  <si>
    <t>採水深度</t>
  </si>
  <si>
    <t>8.5m</t>
  </si>
  <si>
    <t>13.5m</t>
  </si>
  <si>
    <t>17.5m</t>
  </si>
  <si>
    <t>23.5m</t>
  </si>
  <si>
    <t>25m</t>
  </si>
  <si>
    <t>27.5m</t>
  </si>
  <si>
    <t>5m</t>
  </si>
  <si>
    <t>9.5m</t>
  </si>
  <si>
    <t>20m</t>
  </si>
  <si>
    <t>22m</t>
  </si>
  <si>
    <t>24m</t>
  </si>
  <si>
    <t>11m</t>
  </si>
  <si>
    <t>28.5m</t>
  </si>
  <si>
    <t>30.5m</t>
  </si>
  <si>
    <t>塩素濃度（ppm）</t>
  </si>
  <si>
    <t>電気伝導度（mS/m)</t>
  </si>
  <si>
    <t>－</t>
  </si>
  <si>
    <t>OW-No.4</t>
  </si>
  <si>
    <t>OW-No.5</t>
  </si>
  <si>
    <t>OW-No.6</t>
  </si>
  <si>
    <t>4Y</t>
  </si>
  <si>
    <t>4Z</t>
  </si>
  <si>
    <t>4A</t>
  </si>
  <si>
    <t>4B</t>
  </si>
  <si>
    <t>5Z</t>
  </si>
  <si>
    <t>5A</t>
  </si>
  <si>
    <t>5B</t>
  </si>
  <si>
    <t>測定水位(m)</t>
  </si>
  <si>
    <t>8m</t>
  </si>
  <si>
    <t>15m</t>
  </si>
  <si>
    <t>22.5m</t>
  </si>
  <si>
    <t>33m</t>
  </si>
  <si>
    <t>34.5m</t>
  </si>
  <si>
    <t>36m</t>
  </si>
  <si>
    <t>7m</t>
  </si>
  <si>
    <t>15.5m</t>
  </si>
  <si>
    <t>30m</t>
  </si>
  <si>
    <t>19.5m</t>
  </si>
  <si>
    <t>OW-No.7</t>
  </si>
  <si>
    <t>OW-No.8</t>
  </si>
  <si>
    <t>OW-No.9</t>
  </si>
  <si>
    <t>7B</t>
  </si>
  <si>
    <t>8A</t>
  </si>
  <si>
    <t>8B</t>
  </si>
  <si>
    <t>9Y</t>
  </si>
  <si>
    <t>9Z</t>
  </si>
  <si>
    <t>9A</t>
  </si>
  <si>
    <t>9B</t>
  </si>
  <si>
    <t>6.5m</t>
  </si>
  <si>
    <t>16.5m</t>
  </si>
  <si>
    <t>18.5m</t>
  </si>
  <si>
    <t>20.5m</t>
  </si>
  <si>
    <t>27m</t>
  </si>
  <si>
    <t>42.5m</t>
  </si>
  <si>
    <t>53m</t>
  </si>
  <si>
    <t>55m</t>
  </si>
  <si>
    <t>57m</t>
  </si>
  <si>
    <t>OW-No.11</t>
  </si>
  <si>
    <t>OW-No.12</t>
  </si>
  <si>
    <t>10Z</t>
  </si>
  <si>
    <t>10A</t>
  </si>
  <si>
    <t>10B</t>
  </si>
  <si>
    <t>11Z</t>
  </si>
  <si>
    <t>11A</t>
  </si>
  <si>
    <t>11B</t>
  </si>
  <si>
    <t>12B</t>
  </si>
  <si>
    <t>12C</t>
  </si>
  <si>
    <t>13m</t>
  </si>
  <si>
    <t>21.5m</t>
  </si>
  <si>
    <t>39m</t>
  </si>
  <si>
    <t>41m</t>
  </si>
  <si>
    <t>17m</t>
  </si>
  <si>
    <t>38.5m</t>
  </si>
  <si>
    <t>3m</t>
  </si>
  <si>
    <t>12m</t>
  </si>
  <si>
    <t>14.5m</t>
  </si>
  <si>
    <t>OW-No.13</t>
  </si>
  <si>
    <t>13A</t>
  </si>
  <si>
    <t>13B</t>
  </si>
  <si>
    <t>13C</t>
  </si>
  <si>
    <t>13D</t>
  </si>
  <si>
    <t>13E</t>
  </si>
  <si>
    <t>RSW-13</t>
  </si>
  <si>
    <t>OW-No.14</t>
  </si>
  <si>
    <t>OW-No.15</t>
  </si>
  <si>
    <t>14A</t>
  </si>
  <si>
    <t>14B</t>
  </si>
  <si>
    <t>14C</t>
  </si>
  <si>
    <t>14D</t>
  </si>
  <si>
    <t>14E</t>
  </si>
  <si>
    <t>15A</t>
  </si>
  <si>
    <t>15B</t>
  </si>
  <si>
    <t>4m</t>
  </si>
  <si>
    <t>10m</t>
  </si>
  <si>
    <t>21m</t>
  </si>
  <si>
    <t>OW-No.16</t>
  </si>
  <si>
    <t>既存観測井</t>
  </si>
  <si>
    <t>16B</t>
  </si>
  <si>
    <t>No.2</t>
  </si>
  <si>
    <t>No.4</t>
  </si>
  <si>
    <t>18m</t>
  </si>
  <si>
    <t>14m</t>
  </si>
  <si>
    <t>.</t>
    <phoneticPr fontId="19"/>
  </si>
  <si>
    <t>-</t>
    <phoneticPr fontId="19"/>
  </si>
  <si>
    <t>水位（T.P.ｍ）</t>
    <rPh sb="0" eb="2">
      <t>スイイ</t>
    </rPh>
    <phoneticPr fontId="19"/>
  </si>
  <si>
    <t>塩素イオン濃度(mg/L)</t>
    <rPh sb="0" eb="2">
      <t>エンソ</t>
    </rPh>
    <rPh sb="5" eb="7">
      <t>ノウド</t>
    </rPh>
    <phoneticPr fontId="19"/>
  </si>
  <si>
    <t>日付</t>
    <rPh sb="0" eb="2">
      <t>ヒヅケ</t>
    </rPh>
    <phoneticPr fontId="19"/>
  </si>
  <si>
    <t>NSW-No.1</t>
    <phoneticPr fontId="19"/>
  </si>
  <si>
    <t>NSW-No.2</t>
  </si>
  <si>
    <t>NSW-No.3</t>
  </si>
  <si>
    <t>NSW-No.4</t>
  </si>
  <si>
    <t>NSW-No.5</t>
  </si>
  <si>
    <t>NSW-No.6</t>
  </si>
  <si>
    <t>NSW-No.7</t>
  </si>
  <si>
    <t>NSW-No.8</t>
  </si>
  <si>
    <t>NSW-No.9</t>
  </si>
  <si>
    <t>NSW-No.10</t>
  </si>
  <si>
    <t>NSW-No.11</t>
  </si>
  <si>
    <t>NSW-No.12</t>
  </si>
  <si>
    <t>NSW-No.13</t>
  </si>
  <si>
    <t>NSW-No.14</t>
  </si>
  <si>
    <t>NSW-No.15</t>
  </si>
  <si>
    <t>NSW-No.16</t>
  </si>
  <si>
    <t>地点No.</t>
  </si>
  <si>
    <t>観測井No.</t>
  </si>
  <si>
    <t>管頭標高(m)</t>
  </si>
  <si>
    <t>OW-No.1A</t>
  </si>
  <si>
    <t>OW-No.1B</t>
  </si>
  <si>
    <t>OW-No.1C</t>
  </si>
  <si>
    <t>OW-No.1NSW</t>
  </si>
  <si>
    <t>OW-No.2A</t>
  </si>
  <si>
    <t>OW-No.2B</t>
  </si>
  <si>
    <t>OW-No.2C</t>
  </si>
  <si>
    <t>OW-No.2NSW</t>
  </si>
  <si>
    <t>OW-No.3A</t>
  </si>
  <si>
    <t>OW-No.3B</t>
  </si>
  <si>
    <t>OW-No.3NSW</t>
  </si>
  <si>
    <t>OW-No.4Y</t>
  </si>
  <si>
    <t>OW-No.4Z</t>
  </si>
  <si>
    <t>OW-No.4A</t>
  </si>
  <si>
    <t>OW-No.4B</t>
  </si>
  <si>
    <t>OW-No.4NSW</t>
  </si>
  <si>
    <t>OW-No.5Z</t>
  </si>
  <si>
    <t>OW-No.5A</t>
  </si>
  <si>
    <t>OW-No.5B</t>
  </si>
  <si>
    <t>OW-No.5NSW</t>
  </si>
  <si>
    <t>OW-No.6U</t>
  </si>
  <si>
    <t>OW-No.6NSW</t>
  </si>
  <si>
    <t>OW-No.7B</t>
  </si>
  <si>
    <t>OW-No.7NSW</t>
  </si>
  <si>
    <t>OW-No.8A</t>
  </si>
  <si>
    <t>OW-No.8B</t>
  </si>
  <si>
    <t>OW-No.8NSW</t>
  </si>
  <si>
    <t>OW-No.9Y</t>
  </si>
  <si>
    <t>OW-No.9Z</t>
  </si>
  <si>
    <t>OW-No.9A</t>
  </si>
  <si>
    <t>OW-No.9B</t>
  </si>
  <si>
    <t>OW-No.9NSW</t>
  </si>
  <si>
    <t>OW-No.10</t>
  </si>
  <si>
    <t>OW-No.10Z</t>
  </si>
  <si>
    <t>OW-No.10A</t>
  </si>
  <si>
    <t>OW-No.10B</t>
  </si>
  <si>
    <t>OW-No.10NSW</t>
  </si>
  <si>
    <t>OW-No.11Z</t>
  </si>
  <si>
    <t>OW-No.11A</t>
  </si>
  <si>
    <t>OW-No.11B</t>
  </si>
  <si>
    <t>OW-No.11NSW</t>
  </si>
  <si>
    <t>OW-No.12B</t>
  </si>
  <si>
    <t>OW-No.12C</t>
  </si>
  <si>
    <t>OW-No.12NSW</t>
  </si>
  <si>
    <t>OW-No.13A</t>
  </si>
  <si>
    <t>OW-No.13B</t>
  </si>
  <si>
    <t>OW-No.13C</t>
  </si>
  <si>
    <t>OW-No.13D</t>
  </si>
  <si>
    <t>OW-No.13E</t>
  </si>
  <si>
    <t>OW-No.13NSW</t>
  </si>
  <si>
    <t>RSW 13</t>
  </si>
  <si>
    <t>OW-No.14A</t>
  </si>
  <si>
    <t>OW-No.14C</t>
  </si>
  <si>
    <t>OW-No.14D</t>
  </si>
  <si>
    <t>OW-No.14E</t>
  </si>
  <si>
    <t>OW-No.14NSW</t>
  </si>
  <si>
    <t>OW-No.15A</t>
  </si>
  <si>
    <t>OW-No.15B</t>
  </si>
  <si>
    <t>OW-No.15NSW</t>
  </si>
  <si>
    <t>OW-No.16B</t>
  </si>
  <si>
    <t>OW-No.16NSW</t>
  </si>
  <si>
    <t>既存観測井戸No.2</t>
  </si>
  <si>
    <t>既存観測井戸No.4</t>
  </si>
  <si>
    <t>最深部が観測できないため、2番目に深い部分にて観測</t>
    <rPh sb="0" eb="3">
      <t>サイシンブ</t>
    </rPh>
    <rPh sb="4" eb="6">
      <t>カンソク</t>
    </rPh>
    <rPh sb="14" eb="16">
      <t>バンメ</t>
    </rPh>
    <rPh sb="17" eb="18">
      <t>フカ</t>
    </rPh>
    <rPh sb="19" eb="21">
      <t>ブブン</t>
    </rPh>
    <rPh sb="23" eb="25">
      <t>カンソク</t>
    </rPh>
    <phoneticPr fontId="19"/>
  </si>
  <si>
    <t>NSW-No.1</t>
    <phoneticPr fontId="19"/>
  </si>
  <si>
    <t>既存観測井No.2</t>
    <phoneticPr fontId="19"/>
  </si>
  <si>
    <t>既存観測井No.4</t>
    <phoneticPr fontId="19"/>
  </si>
  <si>
    <t>24.5m</t>
    <phoneticPr fontId="19"/>
  </si>
  <si>
    <t>6U</t>
    <phoneticPr fontId="19"/>
  </si>
  <si>
    <t>採水深度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</si>
  <si>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</si>
  <si>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</si>
  <si>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</si>
  <si>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</si>
  <si>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</si>
  <si>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41.5m</t>
    <phoneticPr fontId="19"/>
  </si>
  <si>
    <t>43m</t>
    <phoneticPr fontId="19"/>
  </si>
  <si>
    <t>44.5m</t>
    <phoneticPr fontId="19"/>
  </si>
  <si>
    <t>69m</t>
    <phoneticPr fontId="19"/>
  </si>
  <si>
    <t>73m</t>
    <phoneticPr fontId="19"/>
  </si>
  <si>
    <t>77m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</si>
  <si>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</si>
  <si>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</si>
  <si>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</si>
  <si>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</si>
  <si>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</si>
  <si>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</si>
  <si>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</si>
  <si>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</si>
  <si>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凡例</t>
    <rPh sb="0" eb="2">
      <t>ハンレイ</t>
    </rPh>
    <phoneticPr fontId="19"/>
  </si>
  <si>
    <t>－(ハイフン）→水位なし（水が無いので測定不可）</t>
    <rPh sb="8" eb="10">
      <t>スイイ</t>
    </rPh>
    <rPh sb="13" eb="14">
      <t>ミズ</t>
    </rPh>
    <rPh sb="15" eb="16">
      <t>ナ</t>
    </rPh>
    <rPh sb="19" eb="21">
      <t>ソクテイ</t>
    </rPh>
    <rPh sb="21" eb="23">
      <t>フカ</t>
    </rPh>
    <phoneticPr fontId="19"/>
  </si>
  <si>
    <t>OW－No.1</t>
  </si>
  <si>
    <t>OW－No.2</t>
  </si>
  <si>
    <t>OW－No.3</t>
  </si>
  <si>
    <t>NSW－1</t>
  </si>
  <si>
    <t>NSW－2</t>
  </si>
  <si>
    <t>OW－No.5</t>
  </si>
  <si>
    <t>OW－No.6</t>
  </si>
  <si>
    <t>NSW－4</t>
  </si>
  <si>
    <t>NSW－5</t>
  </si>
  <si>
    <t>NSW－6</t>
  </si>
  <si>
    <t>OW－No.7</t>
  </si>
  <si>
    <t>OW－No.8</t>
  </si>
  <si>
    <t>OW－No.9</t>
  </si>
  <si>
    <t>NSW－7</t>
  </si>
  <si>
    <t>NSW－8</t>
  </si>
  <si>
    <t>NSW－9</t>
  </si>
  <si>
    <t>OW－No.10</t>
  </si>
  <si>
    <t>OW－No.11</t>
  </si>
  <si>
    <t>OW－No.12</t>
  </si>
  <si>
    <t>NSW－10</t>
  </si>
  <si>
    <t>NSW－11</t>
  </si>
  <si>
    <t>NSW－12</t>
  </si>
  <si>
    <t>OW－No.13</t>
  </si>
  <si>
    <t>NSW－13</t>
  </si>
  <si>
    <t>RSW－13</t>
  </si>
  <si>
    <t>OW－No.14</t>
  </si>
  <si>
    <t>OW－No.15</t>
  </si>
  <si>
    <t>NSW－14</t>
  </si>
  <si>
    <t>NSW－15</t>
  </si>
  <si>
    <t>OW－No.16</t>
  </si>
  <si>
    <t>28m</t>
    <phoneticPr fontId="19"/>
  </si>
  <si>
    <t>×</t>
  </si>
  <si>
    <t>×</t>
    <phoneticPr fontId="19"/>
  </si>
  <si>
    <t>×→欠測（水量不足などにより測定不可）</t>
    <rPh sb="2" eb="3">
      <t>ケツ</t>
    </rPh>
    <rPh sb="3" eb="4">
      <t>ハカリ</t>
    </rPh>
    <rPh sb="5" eb="7">
      <t>スイリョウ</t>
    </rPh>
    <rPh sb="7" eb="9">
      <t>フソク</t>
    </rPh>
    <rPh sb="14" eb="16">
      <t>ソクテイ</t>
    </rPh>
    <rPh sb="16" eb="18">
      <t>フカ</t>
    </rPh>
    <phoneticPr fontId="19"/>
  </si>
  <si>
    <t>5Z</t>
    <phoneticPr fontId="19"/>
  </si>
  <si>
    <t>18m</t>
    <phoneticPr fontId="19"/>
  </si>
  <si>
    <t>10ｍ</t>
    <phoneticPr fontId="19"/>
  </si>
  <si>
    <t>※9A,NSW3,3B,11Bは常に臭気あり</t>
    <phoneticPr fontId="19"/>
  </si>
  <si>
    <t>※9A,NSW3,3B,11Bは常に臭気あり</t>
    <phoneticPr fontId="19"/>
  </si>
  <si>
    <t>OW-No.14B</t>
    <phoneticPr fontId="25"/>
  </si>
  <si>
    <t>OW-No.14B</t>
    <phoneticPr fontId="25"/>
  </si>
  <si>
    <t>3.5m</t>
    <phoneticPr fontId="19"/>
  </si>
  <si>
    <t>13.5m</t>
    <phoneticPr fontId="19"/>
  </si>
  <si>
    <t>既存観測井No.2（19.5m)</t>
    <phoneticPr fontId="19"/>
  </si>
  <si>
    <t>既存観測井No.2（16.5m)</t>
    <phoneticPr fontId="19"/>
  </si>
  <si>
    <t>既存観測井No.2（18m)</t>
    <phoneticPr fontId="19"/>
  </si>
  <si>
    <t>既存観測井No.4(17m)</t>
    <phoneticPr fontId="19"/>
  </si>
  <si>
    <t>既存観測井No.4(11m)</t>
    <phoneticPr fontId="19"/>
  </si>
  <si>
    <t>既存観測井No.4(14m)</t>
    <phoneticPr fontId="19"/>
  </si>
  <si>
    <t>ノッチタンク</t>
    <phoneticPr fontId="19"/>
  </si>
  <si>
    <t>No.1</t>
    <phoneticPr fontId="19"/>
  </si>
  <si>
    <t>No.2</t>
    <phoneticPr fontId="19"/>
  </si>
  <si>
    <t>No.3</t>
    <phoneticPr fontId="19"/>
  </si>
  <si>
    <t>No.4</t>
    <phoneticPr fontId="19"/>
  </si>
  <si>
    <t>16.5m</t>
    <phoneticPr fontId="19"/>
  </si>
  <si>
    <t>NSW－16</t>
    <phoneticPr fontId="19"/>
  </si>
  <si>
    <t>NSW－3</t>
    <phoneticPr fontId="19"/>
  </si>
  <si>
    <t>5A</t>
    <phoneticPr fontId="19"/>
  </si>
  <si>
    <t>2021年</t>
    <phoneticPr fontId="19"/>
  </si>
  <si>
    <t>測定水位(m)</t>
    <phoneticPr fontId="19"/>
  </si>
  <si>
    <t>20m</t>
    <phoneticPr fontId="19"/>
  </si>
  <si>
    <t>26.5m</t>
    <phoneticPr fontId="19"/>
  </si>
  <si>
    <t>OW－No.4</t>
    <phoneticPr fontId="19"/>
  </si>
  <si>
    <t>4m</t>
    <phoneticPr fontId="19"/>
  </si>
  <si>
    <t>10.5m</t>
    <phoneticPr fontId="19"/>
  </si>
  <si>
    <t>22m</t>
    <phoneticPr fontId="19"/>
  </si>
  <si>
    <t>25m</t>
    <phoneticPr fontId="19"/>
  </si>
  <si>
    <t>※No.3B、NSW-3、NSW-12、NSW-15から硫黄臭,
 　No.1C、No.9A、No.9B、No.11A、No.13A、Ｅ、NSW-13からガソリン臭。
   No.11B、13B、C、Dから薬品臭。
※No.14は掘削時に完全に破壊されたため、観測不可能</t>
    <phoneticPr fontId="19"/>
  </si>
  <si>
    <t>１月５日</t>
    <rPh sb="1" eb="2">
      <t>ガツ</t>
    </rPh>
    <rPh sb="3" eb="4">
      <t>カ</t>
    </rPh>
    <phoneticPr fontId="19"/>
  </si>
  <si>
    <t>1月12日</t>
    <rPh sb="1" eb="2">
      <t>ガツ</t>
    </rPh>
    <rPh sb="4" eb="5">
      <t>ニチ</t>
    </rPh>
    <phoneticPr fontId="19"/>
  </si>
  <si>
    <t>※No.3B、NSW-3、NSW-12、NSW-15から硫黄臭,
 　No.1C、No.2C、No.9A、No.11A、No.13Ｅ、NSW-13からガソリン臭。
4A、9Bから硫黄+ガソリン臭。No.11B、No.13A、B、C、Dから薬品臭。
※No.14は掘削時に完全に破壊されたため、観測不可能</t>
    <rPh sb="89" eb="91">
      <t>イオウ</t>
    </rPh>
    <rPh sb="96" eb="97">
      <t>シュウ</t>
    </rPh>
    <phoneticPr fontId="19"/>
  </si>
  <si>
    <t>1月5日</t>
    <rPh sb="1" eb="2">
      <t>ガツ</t>
    </rPh>
    <rPh sb="3" eb="4">
      <t>カ</t>
    </rPh>
    <phoneticPr fontId="19"/>
  </si>
  <si>
    <t>1月18日</t>
    <rPh sb="1" eb="2">
      <t>ガツ</t>
    </rPh>
    <rPh sb="4" eb="5">
      <t>ニチ</t>
    </rPh>
    <phoneticPr fontId="19"/>
  </si>
  <si>
    <t>1月18日</t>
    <rPh sb="1" eb="2">
      <t>ガツ</t>
    </rPh>
    <rPh sb="4" eb="5">
      <t>ニチ</t>
    </rPh>
    <phoneticPr fontId="19"/>
  </si>
  <si>
    <t>※No.3B、NSW-12、NSW-15から硫黄臭,
 　No.4A、B、No.9A、B、No.11A、No.13Ｅ、NSW-13からガソリン臭。
No.2Cから硫黄+ガソリン臭。No.11B、No.13A、B、C、Dから薬品臭。
※No.14は掘削時に完全に破壊されたため、観測不可能</t>
    <rPh sb="81" eb="83">
      <t>イオウ</t>
    </rPh>
    <rPh sb="88" eb="89">
      <t>シュウ</t>
    </rPh>
    <phoneticPr fontId="19"/>
  </si>
  <si>
    <t>1月25日</t>
    <rPh sb="1" eb="2">
      <t>ガツ</t>
    </rPh>
    <rPh sb="4" eb="5">
      <t>ニチ</t>
    </rPh>
    <phoneticPr fontId="19"/>
  </si>
  <si>
    <t>2月1日</t>
    <rPh sb="1" eb="2">
      <t>ガツ</t>
    </rPh>
    <rPh sb="3" eb="4">
      <t>ニチ</t>
    </rPh>
    <phoneticPr fontId="19"/>
  </si>
  <si>
    <t>18,4</t>
    <phoneticPr fontId="19"/>
  </si>
  <si>
    <t>※NSW-3、No.4A、NSW-12、NSW-15から硫黄臭,
 　No.9A、B、No.11A、No.13Ｅ、NSW-13からガソリン臭。
2C、3B、４Bから硫黄+ガソリン臭。No.11B、No.13B、C、Dから薬品臭。
※No.14は掘削時に完全に破壊されたため、観測不可能</t>
    <phoneticPr fontId="19"/>
  </si>
  <si>
    <t>2月8日</t>
    <rPh sb="1" eb="2">
      <t>ガツ</t>
    </rPh>
    <rPh sb="3" eb="4">
      <t>ニチ</t>
    </rPh>
    <phoneticPr fontId="19"/>
  </si>
  <si>
    <t>水没</t>
    <rPh sb="0" eb="2">
      <t>スイボツ</t>
    </rPh>
    <phoneticPr fontId="19"/>
  </si>
  <si>
    <t>※NSW-3、No.4A、NSW-12、NSW-15から硫黄臭,
 　No.9A、B、No.11A、No.13Ｅ、NSW-13からガソリン臭。
2C、3B、4Bから硫黄+ガソリン臭。No.11B、No.13B、C、Dから薬品臭。
※No.14は掘削時に完全に破壊されたため、観測不可能</t>
    <phoneticPr fontId="19"/>
  </si>
  <si>
    <t>2月15日</t>
    <rPh sb="1" eb="2">
      <t>ガツ</t>
    </rPh>
    <rPh sb="4" eb="5">
      <t>ニチ</t>
    </rPh>
    <phoneticPr fontId="19"/>
  </si>
  <si>
    <t>2月15日</t>
    <rPh sb="1" eb="2">
      <t>ガツ</t>
    </rPh>
    <rPh sb="4" eb="5">
      <t>ニチ</t>
    </rPh>
    <phoneticPr fontId="19"/>
  </si>
  <si>
    <t>※No.3B、NSW-3、NSW-12、NSW-15から硫黄臭,
 　No.9A、No.11A、NSW-13からガソリン臭。
　 No.11B、No.13B、C、Dから薬品臭。
※No.14は掘削時に完全に破壊されたため、観測不可能</t>
    <phoneticPr fontId="19"/>
  </si>
  <si>
    <t>2月22日</t>
    <rPh sb="1" eb="2">
      <t>ガツ</t>
    </rPh>
    <rPh sb="4" eb="5">
      <t>ニチ</t>
    </rPh>
    <phoneticPr fontId="19"/>
  </si>
  <si>
    <t>－</t>
    <phoneticPr fontId="19"/>
  </si>
  <si>
    <t>3月1日</t>
    <rPh sb="1" eb="2">
      <t>ガツ</t>
    </rPh>
    <rPh sb="3" eb="4">
      <t>ニチ</t>
    </rPh>
    <phoneticPr fontId="19"/>
  </si>
  <si>
    <t>3月8日</t>
    <rPh sb="1" eb="2">
      <t>ガツ</t>
    </rPh>
    <rPh sb="3" eb="4">
      <t>ニチ</t>
    </rPh>
    <phoneticPr fontId="19"/>
  </si>
  <si>
    <t>※No.3B、No.4A、No.4B、NSW-3、7、12、15から硫黄臭,
 　No.9A、No.11A、No.13A、NSW-13からガソリン臭。
 　NSW-3から硫黄臭+ガソリン臭。 No.11B、No.13B、C、Eから薬品臭。
※No.14は掘削時に完全に破壊されたため、観測不可能</t>
    <rPh sb="85" eb="87">
      <t>イオウ</t>
    </rPh>
    <rPh sb="87" eb="88">
      <t>シュウ</t>
    </rPh>
    <rPh sb="93" eb="94">
      <t>シュウ</t>
    </rPh>
    <phoneticPr fontId="19"/>
  </si>
  <si>
    <t>3月15日</t>
    <rPh sb="1" eb="2">
      <t>ガツ</t>
    </rPh>
    <rPh sb="4" eb="5">
      <t>ニチ</t>
    </rPh>
    <phoneticPr fontId="19"/>
  </si>
  <si>
    <t>3月23日</t>
    <rPh sb="1" eb="2">
      <t>ガツ</t>
    </rPh>
    <rPh sb="4" eb="5">
      <t>ニチ</t>
    </rPh>
    <phoneticPr fontId="19"/>
  </si>
  <si>
    <t>21m</t>
    <phoneticPr fontId="19"/>
  </si>
  <si>
    <t>15m</t>
    <phoneticPr fontId="19"/>
  </si>
  <si>
    <t>※No.3B、No.4B、No.9B、NSW-3、12、15から硫黄臭,
 　No.9A、No.11A、No.13E、NSW-13からガソリン臭。
 　No.11B、No.13Bから薬品臭。
※No.14は掘削時に完全に破壊されたため、観測不可能</t>
    <phoneticPr fontId="19"/>
  </si>
  <si>
    <t>3月29日</t>
    <rPh sb="1" eb="2">
      <t>ガツ</t>
    </rPh>
    <rPh sb="4" eb="5">
      <t>ニチ</t>
    </rPh>
    <phoneticPr fontId="19"/>
  </si>
  <si>
    <t>4月5日</t>
    <rPh sb="1" eb="2">
      <t>ガツ</t>
    </rPh>
    <rPh sb="3" eb="4">
      <t>カ</t>
    </rPh>
    <phoneticPr fontId="19"/>
  </si>
  <si>
    <t>4月12日</t>
    <rPh sb="1" eb="2">
      <t>ガツ</t>
    </rPh>
    <rPh sb="4" eb="5">
      <t>ニチ</t>
    </rPh>
    <phoneticPr fontId="19"/>
  </si>
  <si>
    <t>4月12日</t>
    <rPh sb="1" eb="2">
      <t>ガツ</t>
    </rPh>
    <rPh sb="4" eb="5">
      <t>カ</t>
    </rPh>
    <phoneticPr fontId="19"/>
  </si>
  <si>
    <t>4月19日</t>
    <rPh sb="1" eb="2">
      <t>ガツ</t>
    </rPh>
    <rPh sb="4" eb="5">
      <t>ニチ</t>
    </rPh>
    <phoneticPr fontId="19"/>
  </si>
  <si>
    <t>4月19日</t>
    <rPh sb="1" eb="2">
      <t>ガツ</t>
    </rPh>
    <rPh sb="4" eb="5">
      <t>ニチ</t>
    </rPh>
    <phoneticPr fontId="19"/>
  </si>
  <si>
    <t>4月26日</t>
    <rPh sb="1" eb="2">
      <t>ガツ</t>
    </rPh>
    <rPh sb="4" eb="5">
      <t>ニチ</t>
    </rPh>
    <phoneticPr fontId="19"/>
  </si>
  <si>
    <t>※No.3B、No.4B、No.9B、NSW-3、7、9、12、15から硫黄臭。
 　No.9A、B、No.11A、No.13E、NSW-13からガソリン臭。
 　No.11B、No.13B、Cから薬品臭。
※No.14は掘削時に完全に破壊されたため、観測不可能</t>
    <phoneticPr fontId="19"/>
  </si>
  <si>
    <t>5月6日</t>
    <rPh sb="1" eb="2">
      <t>ガツ</t>
    </rPh>
    <rPh sb="3" eb="4">
      <t>カ</t>
    </rPh>
    <phoneticPr fontId="19"/>
  </si>
  <si>
    <t>OW-No.9</t>
    <phoneticPr fontId="19"/>
  </si>
  <si>
    <t>42.5m</t>
    <phoneticPr fontId="19"/>
  </si>
  <si>
    <t>※No.3B、No.9B、NSW-3、7、12、15から硫黄臭。
 　No.1C、No.9A、No.11A、No.13E、NSW-13からガソリン臭。
 　No.11B、No.13B、Cから薬品臭。
※No.14は掘削時に完全に破壊されたため、観測不可能</t>
    <phoneticPr fontId="19"/>
  </si>
  <si>
    <t>5月12日</t>
    <rPh sb="1" eb="2">
      <t>ガツ</t>
    </rPh>
    <rPh sb="4" eb="5">
      <t>カ</t>
    </rPh>
    <phoneticPr fontId="19"/>
  </si>
  <si>
    <t>41.5m</t>
    <phoneticPr fontId="19"/>
  </si>
  <si>
    <t>（記録忘れ）</t>
    <rPh sb="1" eb="3">
      <t>キロク</t>
    </rPh>
    <rPh sb="3" eb="4">
      <t>ワス</t>
    </rPh>
    <phoneticPr fontId="19"/>
  </si>
  <si>
    <t xml:space="preserve">*2021年5月12日：NSW5 水位欠測
</t>
    <phoneticPr fontId="19"/>
  </si>
  <si>
    <t>25..9</t>
    <phoneticPr fontId="19"/>
  </si>
  <si>
    <t>5月18日</t>
    <rPh sb="1" eb="2">
      <t>ガツ</t>
    </rPh>
    <rPh sb="4" eb="5">
      <t>ニチ</t>
    </rPh>
    <phoneticPr fontId="19"/>
  </si>
  <si>
    <t>5月18日</t>
    <rPh sb="1" eb="2">
      <t>ガツ</t>
    </rPh>
    <rPh sb="4" eb="5">
      <t>ニチ</t>
    </rPh>
    <phoneticPr fontId="19"/>
  </si>
  <si>
    <t>※No.3B、No.9B、NSW-3、7、9、12、15から硫黄臭。
 No.9A、No.11A、No.13E、NSW-13からガソリン臭。
 No.11B、No.13B、Cから薬品臭。
※No.14は掘削時に完全に破壊されたため、観測不可能</t>
    <phoneticPr fontId="19"/>
  </si>
  <si>
    <t>5月25日</t>
    <rPh sb="1" eb="2">
      <t>ガツ</t>
    </rPh>
    <rPh sb="4" eb="5">
      <t>ニチ</t>
    </rPh>
    <phoneticPr fontId="19"/>
  </si>
  <si>
    <t>５月３１日</t>
    <rPh sb="1" eb="2">
      <t>ガツ</t>
    </rPh>
    <rPh sb="4" eb="5">
      <t>ニチ</t>
    </rPh>
    <phoneticPr fontId="19"/>
  </si>
  <si>
    <t>5月31日</t>
    <rPh sb="1" eb="2">
      <t>ガツ</t>
    </rPh>
    <rPh sb="4" eb="5">
      <t>ニチ</t>
    </rPh>
    <phoneticPr fontId="19"/>
  </si>
  <si>
    <t>※No.3B、No.9B、NSW-3、7、12、15から硫黄臭。
 No.1C、No.9A、No.11A、No.13A、E、NSW-13からガソリン臭。
 No.11B、No.13B、Cから薬品臭。
※No.14は掘削時に完全に破壊されたため、観測不可能</t>
    <phoneticPr fontId="19"/>
  </si>
  <si>
    <t>6月7日</t>
    <rPh sb="1" eb="2">
      <t>ガツ</t>
    </rPh>
    <rPh sb="3" eb="4">
      <t>ニチ</t>
    </rPh>
    <phoneticPr fontId="19"/>
  </si>
  <si>
    <t>z</t>
    <phoneticPr fontId="19"/>
  </si>
  <si>
    <t>6月14日</t>
    <rPh sb="1" eb="2">
      <t>ガツ</t>
    </rPh>
    <rPh sb="4" eb="5">
      <t>ニチ</t>
    </rPh>
    <phoneticPr fontId="19"/>
  </si>
  <si>
    <t>29.5m</t>
  </si>
  <si>
    <t>6月21日</t>
    <rPh sb="1" eb="2">
      <t>ガツ</t>
    </rPh>
    <rPh sb="4" eb="5">
      <t>ニチ</t>
    </rPh>
    <phoneticPr fontId="19"/>
  </si>
  <si>
    <t>OW－No.4</t>
    <phoneticPr fontId="19"/>
  </si>
  <si>
    <t>※No.3B、No.9B、NSW-3、7、9、12、13、15から硫黄臭。
 No.1C、No.9A、No.11Aからガソリン臭。No.11B、No.13A、B、C、Eから薬品臭。
※No.14は掘削時に完全に破壊されたため、観測不可能
★エアータンクのバルブが閉まっていた状態であった</t>
    <rPh sb="131" eb="132">
      <t>シ</t>
    </rPh>
    <rPh sb="137" eb="139">
      <t>ジョウタイ</t>
    </rPh>
    <phoneticPr fontId="19"/>
  </si>
  <si>
    <t>*2021年6月21日：エアータンクのバルブが閉まっていた</t>
    <phoneticPr fontId="19"/>
  </si>
  <si>
    <t>6月28日</t>
    <rPh sb="1" eb="2">
      <t>ガツ</t>
    </rPh>
    <rPh sb="4" eb="5">
      <t>ニチ</t>
    </rPh>
    <phoneticPr fontId="19"/>
  </si>
  <si>
    <t xml:space="preserve">*2021年6月22日：エアータンクのバルブを開く
</t>
    <rPh sb="23" eb="24">
      <t>ヒラ</t>
    </rPh>
    <phoneticPr fontId="19"/>
  </si>
  <si>
    <t>※No.3B、No.9B、NSW-3、7、9、12、13、15から硫黄臭。
 No.1C、No.9A、No.11Aからガソリン臭。No.11B、No.13A、B、C、Eから薬品臭。
※No.14は掘削時に完全に破壊されたため、観測不可能
★2021年6月22日：エアーバルブ開放</t>
    <rPh sb="124" eb="125">
      <t>ネン</t>
    </rPh>
    <rPh sb="126" eb="127">
      <t>ガツ</t>
    </rPh>
    <rPh sb="129" eb="130">
      <t>ニチ</t>
    </rPh>
    <rPh sb="137" eb="139">
      <t>カイホウ</t>
    </rPh>
    <phoneticPr fontId="19"/>
  </si>
  <si>
    <t>7月6日</t>
    <rPh sb="1" eb="2">
      <t>ガツ</t>
    </rPh>
    <rPh sb="3" eb="4">
      <t>ニチ</t>
    </rPh>
    <phoneticPr fontId="19"/>
  </si>
  <si>
    <r>
      <t>※No.3B、No.9B、NSW-3、9、12、15から硫黄臭。
No.1C、No.9A、No.11A、No.13E、NSW-13からガソリン臭。
No.11B、No.13B、Dから薬品臭。</t>
    </r>
    <r>
      <rPr>
        <sz val="7"/>
        <rFont val="ＭＳ Ｐゴシック"/>
        <family val="3"/>
        <charset val="128"/>
      </rPr>
      <t>※停電のため7月5日にコンプレッサー再稼働</t>
    </r>
    <r>
      <rPr>
        <sz val="8"/>
        <rFont val="ＭＳ Ｐゴシック"/>
        <family val="3"/>
        <charset val="128"/>
      </rPr>
      <t xml:space="preserve">
※No.14は掘削時に完全に破壊されたため、観測不可能
</t>
    </r>
    <phoneticPr fontId="19"/>
  </si>
  <si>
    <t>*2021年7月5日：3日の豪雨が原因か？コンプレッサー停止確認.同日、コンプレッサー再稼働</t>
    <phoneticPr fontId="19"/>
  </si>
  <si>
    <t>4Z</t>
    <phoneticPr fontId="19"/>
  </si>
  <si>
    <t>7月12日</t>
    <rPh sb="1" eb="2">
      <t>ガツ</t>
    </rPh>
    <rPh sb="4" eb="5">
      <t>ニチ</t>
    </rPh>
    <phoneticPr fontId="19"/>
  </si>
  <si>
    <t>7月12日</t>
    <rPh sb="1" eb="2">
      <t>ガツ</t>
    </rPh>
    <rPh sb="4" eb="5">
      <t>ニチ</t>
    </rPh>
    <phoneticPr fontId="19"/>
  </si>
  <si>
    <t>4Z</t>
    <phoneticPr fontId="19"/>
  </si>
  <si>
    <t>7月19日</t>
    <rPh sb="1" eb="2">
      <t>ガツ</t>
    </rPh>
    <rPh sb="4" eb="5">
      <t>ニチ</t>
    </rPh>
    <phoneticPr fontId="19"/>
  </si>
  <si>
    <r>
      <t>※No.3B、No.9B、NSW-3、7、9、12、13、15から硫黄臭。
No.1C、No.9A、からガソリン臭。
No.11A、B、No.13A～Dから薬品臭。</t>
    </r>
    <r>
      <rPr>
        <sz val="7"/>
        <rFont val="ＭＳ Ｐゴシック"/>
        <family val="3"/>
        <charset val="128"/>
      </rPr>
      <t>※OW-No.4Bは蓋が開かず観測不可</t>
    </r>
    <r>
      <rPr>
        <sz val="8"/>
        <rFont val="ＭＳ Ｐゴシック"/>
        <family val="3"/>
        <charset val="128"/>
      </rPr>
      <t xml:space="preserve">
※No.14は掘削時に完全に破壊されたため、観測不可能</t>
    </r>
    <rPh sb="92" eb="93">
      <t>フタ</t>
    </rPh>
    <rPh sb="94" eb="95">
      <t>ア</t>
    </rPh>
    <rPh sb="97" eb="99">
      <t>カンソク</t>
    </rPh>
    <rPh sb="99" eb="101">
      <t>フカ</t>
    </rPh>
    <phoneticPr fontId="19"/>
  </si>
  <si>
    <t>7月26日</t>
    <rPh sb="1" eb="2">
      <t>ガツ</t>
    </rPh>
    <rPh sb="4" eb="5">
      <t>ニチ</t>
    </rPh>
    <phoneticPr fontId="19"/>
  </si>
  <si>
    <t>7月26日</t>
    <rPh sb="1" eb="2">
      <t>ガツ</t>
    </rPh>
    <rPh sb="4" eb="5">
      <t>ニチ</t>
    </rPh>
    <phoneticPr fontId="19"/>
  </si>
  <si>
    <r>
      <t>※No.3B、No.9B、NSW-3、7、9、12、13、15から硫黄臭。
No.1C、No.9A、からガソリン臭。
No.11A、B、No.13A～Dから薬品臭。</t>
    </r>
    <r>
      <rPr>
        <sz val="7"/>
        <rFont val="ＭＳ Ｐゴシック"/>
        <family val="3"/>
        <charset val="128"/>
      </rPr>
      <t>※OW-No.4Bは蓋が開かず観測不可</t>
    </r>
    <r>
      <rPr>
        <sz val="8"/>
        <rFont val="ＭＳ Ｐゴシック"/>
        <family val="3"/>
        <charset val="128"/>
      </rPr>
      <t xml:space="preserve">
※No.14は掘削時に完全に破壊されたため、観測不可能
*電極交換により電気伝導度の反応が変わりました</t>
    </r>
    <rPh sb="92" eb="93">
      <t>フタ</t>
    </rPh>
    <rPh sb="94" eb="95">
      <t>ア</t>
    </rPh>
    <rPh sb="97" eb="99">
      <t>カンソク</t>
    </rPh>
    <rPh sb="99" eb="101">
      <t>フカ</t>
    </rPh>
    <rPh sb="131" eb="133">
      <t>デンキョク</t>
    </rPh>
    <rPh sb="133" eb="135">
      <t>コウカン</t>
    </rPh>
    <rPh sb="138" eb="140">
      <t>デンキ</t>
    </rPh>
    <rPh sb="140" eb="142">
      <t>デンドウ</t>
    </rPh>
    <rPh sb="142" eb="143">
      <t>ド</t>
    </rPh>
    <rPh sb="144" eb="146">
      <t>ハンノウ</t>
    </rPh>
    <rPh sb="147" eb="148">
      <t>カ</t>
    </rPh>
    <phoneticPr fontId="19"/>
  </si>
  <si>
    <t>*2021年7月26日：電気伝導計の電極を交換しました</t>
    <rPh sb="5" eb="6">
      <t>ネン</t>
    </rPh>
    <rPh sb="7" eb="8">
      <t>ガツ</t>
    </rPh>
    <rPh sb="10" eb="11">
      <t>ニチ</t>
    </rPh>
    <rPh sb="12" eb="14">
      <t>デンキ</t>
    </rPh>
    <rPh sb="14" eb="16">
      <t>デンドウ</t>
    </rPh>
    <rPh sb="16" eb="17">
      <t>ケイ</t>
    </rPh>
    <rPh sb="18" eb="20">
      <t>デンキョク</t>
    </rPh>
    <rPh sb="21" eb="23">
      <t>コウカン</t>
    </rPh>
    <phoneticPr fontId="19"/>
  </si>
  <si>
    <t>8月3日</t>
    <rPh sb="1" eb="2">
      <t>ガツ</t>
    </rPh>
    <rPh sb="3" eb="4">
      <t>カ</t>
    </rPh>
    <phoneticPr fontId="19"/>
  </si>
  <si>
    <t>8月3日</t>
    <rPh sb="1" eb="2">
      <t>ガツ</t>
    </rPh>
    <rPh sb="3" eb="4">
      <t>カ</t>
    </rPh>
    <phoneticPr fontId="19"/>
  </si>
  <si>
    <r>
      <t>※No.3B、No.9B、NSW-3、7、9、12、13、15から硫黄臭。
No.1C、No.9A、からガソリン臭。
No.11A、B、No.13A～Dから薬品臭。</t>
    </r>
    <r>
      <rPr>
        <sz val="7"/>
        <rFont val="ＭＳ Ｐゴシック"/>
        <family val="3"/>
        <charset val="128"/>
      </rPr>
      <t>※OW-No.4Bは蓋が開かず観測不可</t>
    </r>
    <r>
      <rPr>
        <sz val="8"/>
        <rFont val="ＭＳ Ｐゴシック"/>
        <family val="3"/>
        <charset val="128"/>
      </rPr>
      <t xml:space="preserve">
※No.14は掘削時に完全に破壊されたため、観測不可能
</t>
    </r>
    <rPh sb="92" eb="93">
      <t>フタ</t>
    </rPh>
    <rPh sb="94" eb="95">
      <t>ア</t>
    </rPh>
    <rPh sb="97" eb="99">
      <t>カンソク</t>
    </rPh>
    <rPh sb="99" eb="101">
      <t>フカ</t>
    </rPh>
    <phoneticPr fontId="19"/>
  </si>
  <si>
    <r>
      <t>※No.9B、NSW-3、7、9、12、15から硫黄臭。
No.1C、No.9A、No.11A、No.13A、E、NSW-13からガソリン臭。
No.11B、No.13B～Dから薬品臭。</t>
    </r>
    <r>
      <rPr>
        <sz val="7"/>
        <rFont val="ＭＳ Ｐゴシック"/>
        <family val="3"/>
        <charset val="128"/>
      </rPr>
      <t>※OW-No.4Bは蓋が開かず観測不可</t>
    </r>
    <r>
      <rPr>
        <sz val="8"/>
        <rFont val="ＭＳ Ｐゴシック"/>
        <family val="3"/>
        <charset val="128"/>
      </rPr>
      <t xml:space="preserve">
※No.14は掘削時に完全に破壊されたため、観測不可能
</t>
    </r>
    <rPh sb="103" eb="104">
      <t>フタ</t>
    </rPh>
    <rPh sb="105" eb="106">
      <t>ア</t>
    </rPh>
    <rPh sb="108" eb="110">
      <t>カンソク</t>
    </rPh>
    <rPh sb="110" eb="112">
      <t>フカ</t>
    </rPh>
    <phoneticPr fontId="19"/>
  </si>
  <si>
    <t>8月11日</t>
    <rPh sb="1" eb="2">
      <t>ガツ</t>
    </rPh>
    <rPh sb="4" eb="5">
      <t>カ</t>
    </rPh>
    <phoneticPr fontId="19"/>
  </si>
  <si>
    <t>*2021年7月19日～8月11日：４Ｂの蓋が開かず観測不可</t>
    <rPh sb="10" eb="11">
      <t>ニチ</t>
    </rPh>
    <rPh sb="13" eb="14">
      <t>ガツ</t>
    </rPh>
    <rPh sb="16" eb="17">
      <t>ニチ</t>
    </rPh>
    <rPh sb="21" eb="22">
      <t>フタ</t>
    </rPh>
    <rPh sb="23" eb="24">
      <t>ア</t>
    </rPh>
    <rPh sb="26" eb="28">
      <t>カンソク</t>
    </rPh>
    <rPh sb="28" eb="30">
      <t>フカ</t>
    </rPh>
    <phoneticPr fontId="19"/>
  </si>
  <si>
    <t>8月17日</t>
    <rPh sb="1" eb="2">
      <t>ガツ</t>
    </rPh>
    <rPh sb="4" eb="5">
      <t>ニチ</t>
    </rPh>
    <phoneticPr fontId="19"/>
  </si>
  <si>
    <r>
      <t>※No.9B、NSW-3、7、9、12、15から硫黄臭。
No.1C、No.9A、No.11A、No.13A、E、NSW-13からガソリン臭。
No.11B、No.13B～Dから薬品臭。</t>
    </r>
    <r>
      <rPr>
        <sz val="8"/>
        <rFont val="ＭＳ Ｐゴシック"/>
        <family val="3"/>
        <charset val="128"/>
      </rPr>
      <t xml:space="preserve">
※No.14は掘削時に完全に破壊されたため、観測不可能
</t>
    </r>
    <phoneticPr fontId="19"/>
  </si>
  <si>
    <t>8月23日</t>
    <rPh sb="1" eb="2">
      <t>ガツ</t>
    </rPh>
    <rPh sb="4" eb="5">
      <t>ニチ</t>
    </rPh>
    <phoneticPr fontId="19"/>
  </si>
  <si>
    <t xml:space="preserve">※No.3B、No.9B、NSW-3、12、15から硫黄臭。
No.9A、No.11A、No.13E、NSW-13からガソリン臭。
No.11B、No.13A～Cから薬品臭。
※No.14は掘削時に完全に破壊されたため、観測不可能
</t>
    <phoneticPr fontId="19"/>
  </si>
  <si>
    <t>8月30日</t>
    <rPh sb="1" eb="2">
      <t>ガツ</t>
    </rPh>
    <rPh sb="4" eb="5">
      <t>ニチ</t>
    </rPh>
    <phoneticPr fontId="19"/>
  </si>
  <si>
    <t>10.5m</t>
    <phoneticPr fontId="19"/>
  </si>
  <si>
    <t xml:space="preserve">※No.3B、NSW-3、7、9、12、15から硫黄臭。
No.4A、No.9A、B、No.11A、No.13E、NSW-13からガソリン臭。
No.11B、No.13A～Dから薬品臭。
※No.14は掘削時に完全に破壊されたため、観測不可能
</t>
    <phoneticPr fontId="19"/>
  </si>
  <si>
    <t>9月6日</t>
    <rPh sb="1" eb="2">
      <t>ガツ</t>
    </rPh>
    <rPh sb="3" eb="4">
      <t>ニチ</t>
    </rPh>
    <phoneticPr fontId="19"/>
  </si>
  <si>
    <t xml:space="preserve">*4Y、9Yは、井戸井戸の水量が少なく、測れない日があります
</t>
    <phoneticPr fontId="19"/>
  </si>
  <si>
    <t>9月13日</t>
    <rPh sb="1" eb="2">
      <t>ガツ</t>
    </rPh>
    <rPh sb="4" eb="5">
      <t>ニチ</t>
    </rPh>
    <phoneticPr fontId="19"/>
  </si>
  <si>
    <t xml:space="preserve">※No.9B、NSW-3、9、12、15から硫黄臭。
No.1C、No.4A、No.9A、No.11A、NSW-13からガソリン臭。
No.11B、No.13B、C、Eから薬品臭。
※No.14は掘削時に完全に破壊されたため、観測不可能
</t>
    <phoneticPr fontId="19"/>
  </si>
  <si>
    <t>9月21日</t>
    <rPh sb="1" eb="2">
      <t>ガツ</t>
    </rPh>
    <rPh sb="4" eb="5">
      <t>ニチ</t>
    </rPh>
    <phoneticPr fontId="19"/>
  </si>
  <si>
    <t>9月27日</t>
    <rPh sb="1" eb="2">
      <t>ガツ</t>
    </rPh>
    <rPh sb="4" eb="5">
      <t>ニチ</t>
    </rPh>
    <phoneticPr fontId="19"/>
  </si>
  <si>
    <t xml:space="preserve">※No.3B、No.9B、NSW-3、12、15から硫黄臭。
No.4A、No.9A、No.11A、No.13A、E、NSW-13からガソリン臭。
No.11B、No.13B、Cから薬品臭。
※No.14は掘削時に完全に破壊されたため、観測不可能
</t>
    <phoneticPr fontId="19"/>
  </si>
  <si>
    <t>10月6日</t>
    <rPh sb="2" eb="3">
      <t>ガツ</t>
    </rPh>
    <rPh sb="4" eb="5">
      <t>ニチ</t>
    </rPh>
    <phoneticPr fontId="19"/>
  </si>
  <si>
    <t xml:space="preserve">*2021年10月1日：台風16号の影響によりコンプレッサー停止
</t>
    <rPh sb="12" eb="14">
      <t>タイフウ</t>
    </rPh>
    <rPh sb="16" eb="17">
      <t>ゴウ</t>
    </rPh>
    <rPh sb="18" eb="20">
      <t>エイキョウ</t>
    </rPh>
    <rPh sb="30" eb="32">
      <t>テイシ</t>
    </rPh>
    <phoneticPr fontId="19"/>
  </si>
  <si>
    <t>*2021年10月6日：コンプレッサー再稼働</t>
    <rPh sb="19" eb="20">
      <t>サイ</t>
    </rPh>
    <rPh sb="20" eb="22">
      <t>カドウ</t>
    </rPh>
    <phoneticPr fontId="19"/>
  </si>
  <si>
    <t>10月11日</t>
  </si>
  <si>
    <t>10月18日</t>
    <phoneticPr fontId="19"/>
  </si>
  <si>
    <t xml:space="preserve">※No.3B、No.9B、NSW-3、9、12、15から硫黄臭。
No.1C、No.2C、No.4A、No.9A、No.11A、No.13A、E、NSW-13からガソリン臭。
No.11B、No.13A、B、C、Dから薬品臭。
※No.14は掘削時に完全に破壊されたため、観測不可能
</t>
    <phoneticPr fontId="19"/>
  </si>
  <si>
    <t>10月25日</t>
    <rPh sb="2" eb="3">
      <t>ガツ</t>
    </rPh>
    <rPh sb="5" eb="6">
      <t>ニチ</t>
    </rPh>
    <phoneticPr fontId="19"/>
  </si>
  <si>
    <t>10月25日</t>
    <rPh sb="2" eb="3">
      <t>ガツ</t>
    </rPh>
    <rPh sb="5" eb="6">
      <t>ニチ</t>
    </rPh>
    <phoneticPr fontId="19"/>
  </si>
  <si>
    <t xml:space="preserve">※No.3B、NSW-3、9、12、15から硫黄臭。
No.9A、No.11A、NSW-13からガソリン臭。
No.11B、No.13A、B、C、D、Eから薬品臭。
※No.14は掘削時に完全に破壊されたため、観測不可能
</t>
    <phoneticPr fontId="19"/>
  </si>
  <si>
    <t xml:space="preserve">※No.3B、No.9B、NSW-3、9、12、15から硫黄臭。
No.1C、No.2C、No.4A、No.9A、No.11A、No.13E、NSW-13からガソリン臭。
No.11B、No.13A、B、C、Dから薬品臭。
※No.14は掘削時に完全に破壊されたため、観測不可能
</t>
  </si>
  <si>
    <t>11月1日</t>
    <rPh sb="2" eb="3">
      <t>ガツ</t>
    </rPh>
    <rPh sb="4" eb="5">
      <t>ニチ</t>
    </rPh>
    <phoneticPr fontId="19"/>
  </si>
  <si>
    <t>11月8日</t>
    <rPh sb="2" eb="3">
      <t>ガツ</t>
    </rPh>
    <rPh sb="4" eb="5">
      <t>カ</t>
    </rPh>
    <phoneticPr fontId="19"/>
  </si>
  <si>
    <t>11月15日</t>
    <rPh sb="2" eb="3">
      <t>ガツ</t>
    </rPh>
    <rPh sb="5" eb="6">
      <t>ニチ</t>
    </rPh>
    <phoneticPr fontId="19"/>
  </si>
  <si>
    <t>*2021年11月11日：コンプレッサー停止→11月17日再稼働</t>
    <rPh sb="20" eb="22">
      <t>テイシ</t>
    </rPh>
    <rPh sb="25" eb="26">
      <t>ガツ</t>
    </rPh>
    <rPh sb="28" eb="29">
      <t>ニチ</t>
    </rPh>
    <rPh sb="29" eb="32">
      <t>サイカドウ</t>
    </rPh>
    <phoneticPr fontId="19"/>
  </si>
  <si>
    <t>※No.3B、NSW-3、9、12、15から硫黄臭。
No.9A、No.11A、NSW-13からガソリン臭。
No.11B、No.13A、B、C、D、Eから薬品臭。
※No.14は掘削時に完全に破壊されたため、観測不可能
＊11月11日午前にコンプレッサー停止・17日再稼働</t>
    <rPh sb="114" eb="115">
      <t>ガツ</t>
    </rPh>
    <rPh sb="117" eb="118">
      <t>ニチ</t>
    </rPh>
    <rPh sb="118" eb="120">
      <t>ゴゼン</t>
    </rPh>
    <rPh sb="128" eb="130">
      <t>テイシ</t>
    </rPh>
    <rPh sb="133" eb="134">
      <t>ニチ</t>
    </rPh>
    <rPh sb="134" eb="137">
      <t>サイカドウ</t>
    </rPh>
    <phoneticPr fontId="19"/>
  </si>
  <si>
    <t>11月24日</t>
    <rPh sb="2" eb="3">
      <t>ガツ</t>
    </rPh>
    <rPh sb="5" eb="6">
      <t>ニチ</t>
    </rPh>
    <phoneticPr fontId="19"/>
  </si>
  <si>
    <t>11月24日</t>
    <phoneticPr fontId="19"/>
  </si>
  <si>
    <t>※No.3B、No.9B、NSW-3、12、15から硫黄臭。
No.1C、No.9A、No.11A、No.13E、NSW-13からガソリン臭。
No.11B、No.13B、C、Dから薬品臭。
※No.14は掘削時に完全に破壊されたため、観測不可能
＊11月22日午前10時と24日2時にエアータンクの弁を調節</t>
    <rPh sb="139" eb="140">
      <t>ニチ</t>
    </rPh>
    <rPh sb="141" eb="142">
      <t>ジ</t>
    </rPh>
    <phoneticPr fontId="19"/>
  </si>
  <si>
    <t>11月29日</t>
    <rPh sb="5" eb="6">
      <t>ニチ</t>
    </rPh>
    <phoneticPr fontId="19"/>
  </si>
  <si>
    <t>11月29日</t>
    <rPh sb="2" eb="3">
      <t>ガツ</t>
    </rPh>
    <rPh sb="5" eb="6">
      <t>ニチ</t>
    </rPh>
    <phoneticPr fontId="19"/>
  </si>
  <si>
    <t xml:space="preserve">※No.3B、No.9B、NSW-3、12、15から硫黄臭。
No.1C、No.9A、No.11A、No.13E、NSW-13からガソリン臭。
No.11B、No.13B、C、Dから薬品臭。
※No.14は掘削時に完全に破壊されたため、観測不可能
</t>
    <phoneticPr fontId="19"/>
  </si>
  <si>
    <t xml:space="preserve">※No.3B、No.4A、NSW-3、9、12、15から硫黄臭。
No.1C、No.2C、No.9A、No.13A、E、NSW-13からガソリン臭。
No.11A、B、No.13B、C、Dから薬品臭。
※No.14は掘削時に完全に破壊されたため、観測不可能
</t>
    <phoneticPr fontId="19"/>
  </si>
  <si>
    <t>12月6日</t>
    <rPh sb="2" eb="3">
      <t>ガツ</t>
    </rPh>
    <rPh sb="4" eb="5">
      <t>ニチ</t>
    </rPh>
    <phoneticPr fontId="19"/>
  </si>
  <si>
    <t>12月6日</t>
    <rPh sb="4" eb="5">
      <t>ニチ</t>
    </rPh>
    <phoneticPr fontId="19"/>
  </si>
  <si>
    <t xml:space="preserve">※No.3B、NSW-3、9、12、15から硫黄臭。
No.4A、No.9A、B、No.11A、No.13A、E、NSW-13からガソリン臭。
No.11B、No.13A、Bから薬品臭。
※No.14は掘削時に完全に破壊されたため、観測不可能
</t>
    <phoneticPr fontId="19"/>
  </si>
  <si>
    <t>12月13日</t>
    <rPh sb="2" eb="3">
      <t>ガツ</t>
    </rPh>
    <rPh sb="5" eb="6">
      <t>ニチ</t>
    </rPh>
    <phoneticPr fontId="19"/>
  </si>
  <si>
    <t>12月13日</t>
    <rPh sb="5" eb="6">
      <t>ニチ</t>
    </rPh>
    <phoneticPr fontId="19"/>
  </si>
  <si>
    <t>12月20日</t>
    <rPh sb="2" eb="3">
      <t>ガツ</t>
    </rPh>
    <rPh sb="5" eb="6">
      <t>ニチ</t>
    </rPh>
    <phoneticPr fontId="19"/>
  </si>
  <si>
    <t>12月20日</t>
    <rPh sb="2" eb="3">
      <t>ガツ</t>
    </rPh>
    <rPh sb="5" eb="6">
      <t>ニチ</t>
    </rPh>
    <phoneticPr fontId="19"/>
  </si>
  <si>
    <t>12月27日</t>
    <rPh sb="2" eb="3">
      <t>ガツ</t>
    </rPh>
    <rPh sb="5" eb="6">
      <t>ニチ</t>
    </rPh>
    <phoneticPr fontId="19"/>
  </si>
  <si>
    <t>＊8月10日観測から65.147m</t>
    <rPh sb="2" eb="3">
      <t>ガツ</t>
    </rPh>
    <rPh sb="5" eb="6">
      <t>ニチ</t>
    </rPh>
    <rPh sb="6" eb="8">
      <t>カンソク</t>
    </rPh>
    <phoneticPr fontId="19"/>
  </si>
  <si>
    <t>＊2021年8月10日観測から既存観測井No.2の管頭標高が65.147mになります</t>
    <rPh sb="5" eb="6">
      <t>ネン</t>
    </rPh>
    <rPh sb="7" eb="8">
      <t>ガツ</t>
    </rPh>
    <rPh sb="10" eb="11">
      <t>ニチ</t>
    </rPh>
    <rPh sb="11" eb="13">
      <t>カンソク</t>
    </rPh>
    <rPh sb="15" eb="17">
      <t>キゾン</t>
    </rPh>
    <rPh sb="17" eb="19">
      <t>カンソク</t>
    </rPh>
    <rPh sb="19" eb="20">
      <t>イ</t>
    </rPh>
    <rPh sb="25" eb="26">
      <t>カン</t>
    </rPh>
    <rPh sb="26" eb="27">
      <t>アタマ</t>
    </rPh>
    <rPh sb="27" eb="29">
      <t>ヒョウコウ</t>
    </rPh>
    <phoneticPr fontId="19"/>
  </si>
  <si>
    <t>欠測・水位なし</t>
    <rPh sb="0" eb="1">
      <t>ケツ</t>
    </rPh>
    <rPh sb="1" eb="2">
      <t>ハカリ</t>
    </rPh>
    <phoneticPr fontId="19"/>
  </si>
  <si>
    <t>6U</t>
    <phoneticPr fontId="19"/>
  </si>
  <si>
    <t>6U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</si>
</sst>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m&quot;月&quot;d&quot;日&quot;;@"/>
    <numFmt numFmtId="177" formatCode="0.000_ "/>
    <numFmt numFmtId="178" formatCode="0.0_ "/>
    <numFmt numFmtId="179" formatCode="0_);[Red]\(0\)"/>
    <numFmt numFmtId="180" formatCode="0.0_);[Red]\(0.0\)"/>
    <numFmt numFmtId="181" formatCode="0.0"/>
    <numFmt numFmtId="182" formatCode="0.000_);[Red]\(0.000\)"/>
    <numFmt numFmtId="183" formatCode="0.00_ "/>
    <numFmt numFmtId="184" formatCode="0.000"/>
    <numFmt numFmtId="185" formatCode="#,##0.0;[Red]\-#,##0.0"/>
    <numFmt numFmtId="186" formatCode="#,##0.000;[Red]\-#,##0.000"/>
    <numFmt numFmtId="187" formatCode="0_ "/>
  </numFmts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Calibri"/>
      <family val="2"/>
    </font>
    <font>
      <sz val="7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8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574">
    <xf numFmtId="0" fontId="0" fillId="0" borderId="0" xfId="0">
      <alignment vertical="center"/>
    </xf>
    <xf numFmtId="0" fontId="20" fillId="0" borderId="0" xfId="0" applyFont="1">
      <alignment vertical="center"/>
    </xf>
    <xf numFmtId="49" fontId="0" fillId="0" borderId="33" xfId="0" applyNumberFormat="1" applyBorder="1">
      <alignment vertical="center"/>
    </xf>
    <xf numFmtId="14" fontId="0" fillId="0" borderId="33" xfId="0" applyNumberFormat="1" applyBorder="1">
      <alignment vertical="center"/>
    </xf>
    <xf numFmtId="0" fontId="0" fillId="0" borderId="33" xfId="0" applyBorder="1">
      <alignment vertical="center"/>
    </xf>
    <xf numFmtId="0" fontId="0" fillId="24" borderId="33" xfId="0" applyFill="1" applyBorder="1">
      <alignment vertical="center"/>
    </xf>
    <xf numFmtId="49" fontId="0" fillId="25" borderId="33" xfId="0" applyNumberFormat="1" applyFill="1" applyBorder="1">
      <alignment vertical="center"/>
    </xf>
    <xf numFmtId="0" fontId="0" fillId="26" borderId="33" xfId="0" applyFill="1" applyBorder="1">
      <alignment vertical="center"/>
    </xf>
    <xf numFmtId="49" fontId="0" fillId="25" borderId="37" xfId="0" applyNumberFormat="1" applyFill="1" applyBorder="1">
      <alignment vertical="center"/>
    </xf>
    <xf numFmtId="0" fontId="0" fillId="0" borderId="39" xfId="0" applyBorder="1">
      <alignment vertical="center"/>
    </xf>
    <xf numFmtId="177" fontId="0" fillId="0" borderId="39" xfId="0" applyNumberFormat="1" applyBorder="1">
      <alignment vertical="center"/>
    </xf>
    <xf numFmtId="177" fontId="0" fillId="0" borderId="0" xfId="0" applyNumberFormat="1">
      <alignment vertical="center"/>
    </xf>
    <xf numFmtId="0" fontId="0" fillId="0" borderId="42" xfId="0" applyBorder="1">
      <alignment vertical="center"/>
    </xf>
    <xf numFmtId="177" fontId="0" fillId="0" borderId="42" xfId="0" applyNumberFormat="1" applyBorder="1">
      <alignment vertical="center"/>
    </xf>
    <xf numFmtId="0" fontId="0" fillId="0" borderId="37" xfId="0" applyBorder="1">
      <alignment vertical="center"/>
    </xf>
    <xf numFmtId="177" fontId="0" fillId="0" borderId="37" xfId="0" applyNumberFormat="1" applyBorder="1">
      <alignment vertical="center"/>
    </xf>
    <xf numFmtId="177" fontId="0" fillId="0" borderId="43" xfId="0" applyNumberFormat="1" applyBorder="1" applyAlignment="1">
      <alignment horizontal="right" vertical="center"/>
    </xf>
    <xf numFmtId="177" fontId="0" fillId="0" borderId="44" xfId="0" applyNumberFormat="1" applyBorder="1" applyAlignment="1">
      <alignment horizontal="right" vertical="center"/>
    </xf>
    <xf numFmtId="0" fontId="0" fillId="24" borderId="33" xfId="0" applyFill="1" applyBorder="1" applyAlignment="1">
      <alignment horizontal="center" vertical="center"/>
    </xf>
    <xf numFmtId="0" fontId="0" fillId="27" borderId="33" xfId="0" applyFill="1" applyBorder="1" applyAlignment="1">
      <alignment horizontal="center" vertical="center"/>
    </xf>
    <xf numFmtId="177" fontId="0" fillId="0" borderId="33" xfId="0" applyNumberFormat="1" applyBorder="1">
      <alignment vertical="center"/>
    </xf>
    <xf numFmtId="177" fontId="0" fillId="0" borderId="36" xfId="0" applyNumberFormat="1" applyBorder="1">
      <alignment vertical="center"/>
    </xf>
    <xf numFmtId="0" fontId="20" fillId="27" borderId="12" xfId="0" applyFont="1" applyFill="1" applyBorder="1" applyAlignment="1">
      <alignment horizontal="center" vertical="center"/>
    </xf>
    <xf numFmtId="0" fontId="20" fillId="27" borderId="13" xfId="0" applyFont="1" applyFill="1" applyBorder="1" applyAlignment="1">
      <alignment horizontal="center" vertical="center"/>
    </xf>
    <xf numFmtId="0" fontId="21" fillId="27" borderId="15" xfId="0" applyFont="1" applyFill="1" applyBorder="1" applyAlignment="1">
      <alignment horizontal="center" vertical="center"/>
    </xf>
    <xf numFmtId="0" fontId="21" fillId="27" borderId="12" xfId="0" applyFont="1" applyFill="1" applyBorder="1" applyAlignment="1">
      <alignment horizontal="center" vertical="center"/>
    </xf>
    <xf numFmtId="0" fontId="21" fillId="27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0" fillId="0" borderId="36" xfId="0" applyBorder="1">
      <alignment vertical="center"/>
    </xf>
    <xf numFmtId="14" fontId="0" fillId="0" borderId="33" xfId="0" applyNumberFormat="1" applyBorder="1" applyAlignment="1">
      <alignment horizontal="center" vertical="center"/>
    </xf>
    <xf numFmtId="0" fontId="0" fillId="0" borderId="48" xfId="0" applyBorder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177" fontId="23" fillId="0" borderId="13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3" fillId="0" borderId="17" xfId="0" applyFont="1" applyBorder="1" applyAlignment="1">
      <alignment horizontal="right"/>
    </xf>
    <xf numFmtId="0" fontId="23" fillId="0" borderId="18" xfId="0" applyFont="1" applyBorder="1" applyAlignment="1">
      <alignment horizontal="right"/>
    </xf>
    <xf numFmtId="178" fontId="23" fillId="0" borderId="18" xfId="0" applyNumberFormat="1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2" fillId="0" borderId="15" xfId="0" applyFont="1" applyBorder="1" applyAlignment="1">
      <alignment horizontal="center" vertical="center"/>
    </xf>
    <xf numFmtId="177" fontId="23" fillId="0" borderId="12" xfId="0" applyNumberFormat="1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2" fillId="0" borderId="12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178" fontId="23" fillId="0" borderId="18" xfId="0" applyNumberFormat="1" applyFont="1" applyBorder="1" applyAlignment="1">
      <alignment horizontal="right" vertical="center"/>
    </xf>
    <xf numFmtId="178" fontId="23" fillId="0" borderId="19" xfId="0" applyNumberFormat="1" applyFont="1" applyBorder="1" applyAlignment="1">
      <alignment horizontal="right" vertical="center"/>
    </xf>
    <xf numFmtId="178" fontId="23" fillId="0" borderId="17" xfId="0" applyNumberFormat="1" applyFont="1" applyBorder="1" applyAlignment="1">
      <alignment horizontal="right"/>
    </xf>
    <xf numFmtId="178" fontId="23" fillId="0" borderId="22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23" fillId="0" borderId="57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21" xfId="0" applyFont="1" applyBorder="1" applyAlignment="1">
      <alignment horizontal="right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right" vertical="center"/>
    </xf>
    <xf numFmtId="0" fontId="23" fillId="0" borderId="46" xfId="0" applyFont="1" applyBorder="1" applyAlignment="1">
      <alignment horizontal="right" vertical="center"/>
    </xf>
    <xf numFmtId="0" fontId="22" fillId="0" borderId="26" xfId="0" applyFont="1" applyBorder="1" applyAlignment="1">
      <alignment horizontal="right" vertical="center"/>
    </xf>
    <xf numFmtId="0" fontId="23" fillId="0" borderId="27" xfId="0" applyFont="1" applyBorder="1" applyAlignment="1">
      <alignment horizontal="right" vertical="center"/>
    </xf>
    <xf numFmtId="180" fontId="23" fillId="0" borderId="18" xfId="0" applyNumberFormat="1" applyFont="1" applyBorder="1" applyAlignment="1">
      <alignment horizontal="right"/>
    </xf>
    <xf numFmtId="179" fontId="23" fillId="0" borderId="19" xfId="0" applyNumberFormat="1" applyFont="1" applyBorder="1" applyAlignment="1">
      <alignment horizontal="right"/>
    </xf>
    <xf numFmtId="181" fontId="23" fillId="0" borderId="18" xfId="0" applyNumberFormat="1" applyFont="1" applyBorder="1" applyAlignment="1">
      <alignment horizontal="right" vertical="center"/>
    </xf>
    <xf numFmtId="178" fontId="23" fillId="0" borderId="28" xfId="0" applyNumberFormat="1" applyFont="1" applyBorder="1" applyAlignment="1">
      <alignment horizontal="right"/>
    </xf>
    <xf numFmtId="182" fontId="23" fillId="0" borderId="12" xfId="0" applyNumberFormat="1" applyFont="1" applyBorder="1" applyAlignment="1">
      <alignment horizontal="right" vertical="center"/>
    </xf>
    <xf numFmtId="182" fontId="23" fillId="0" borderId="13" xfId="0" applyNumberFormat="1" applyFont="1" applyBorder="1" applyAlignment="1">
      <alignment horizontal="right" vertical="center"/>
    </xf>
    <xf numFmtId="182" fontId="23" fillId="0" borderId="15" xfId="0" applyNumberFormat="1" applyFont="1" applyBorder="1" applyAlignment="1">
      <alignment horizontal="right" vertical="center"/>
    </xf>
    <xf numFmtId="182" fontId="23" fillId="0" borderId="47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181" fontId="23" fillId="0" borderId="18" xfId="0" applyNumberFormat="1" applyFont="1" applyBorder="1" applyAlignment="1">
      <alignment horizontal="right"/>
    </xf>
    <xf numFmtId="181" fontId="23" fillId="0" borderId="22" xfId="0" applyNumberFormat="1" applyFont="1" applyBorder="1" applyAlignment="1">
      <alignment horizontal="right"/>
    </xf>
    <xf numFmtId="180" fontId="23" fillId="0" borderId="18" xfId="0" applyNumberFormat="1" applyFont="1" applyBorder="1" applyAlignment="1">
      <alignment horizontal="right" vertical="center"/>
    </xf>
    <xf numFmtId="180" fontId="23" fillId="0" borderId="19" xfId="0" applyNumberFormat="1" applyFont="1" applyBorder="1" applyAlignment="1">
      <alignment horizontal="right" vertical="center"/>
    </xf>
    <xf numFmtId="181" fontId="23" fillId="0" borderId="58" xfId="0" applyNumberFormat="1" applyFont="1" applyBorder="1" applyAlignment="1">
      <alignment horizontal="right" vertical="center"/>
    </xf>
    <xf numFmtId="181" fontId="23" fillId="0" borderId="19" xfId="0" applyNumberFormat="1" applyFont="1" applyBorder="1" applyAlignment="1">
      <alignment horizontal="right"/>
    </xf>
    <xf numFmtId="181" fontId="23" fillId="0" borderId="28" xfId="0" applyNumberFormat="1" applyFont="1" applyBorder="1" applyAlignment="1">
      <alignment horizontal="right" vertical="center"/>
    </xf>
    <xf numFmtId="183" fontId="0" fillId="0" borderId="33" xfId="0" applyNumberFormat="1" applyBorder="1">
      <alignment vertical="center"/>
    </xf>
    <xf numFmtId="178" fontId="0" fillId="0" borderId="33" xfId="0" applyNumberFormat="1" applyBorder="1">
      <alignment vertical="center"/>
    </xf>
    <xf numFmtId="184" fontId="23" fillId="0" borderId="46" xfId="0" applyNumberFormat="1" applyFont="1" applyBorder="1" applyAlignment="1">
      <alignment horizontal="right" vertical="center"/>
    </xf>
    <xf numFmtId="0" fontId="26" fillId="0" borderId="0" xfId="0" applyFont="1">
      <alignment vertical="center"/>
    </xf>
    <xf numFmtId="181" fontId="23" fillId="0" borderId="17" xfId="0" applyNumberFormat="1" applyFont="1" applyBorder="1" applyAlignment="1">
      <alignment horizontal="right"/>
    </xf>
    <xf numFmtId="181" fontId="23" fillId="0" borderId="28" xfId="0" applyNumberFormat="1" applyFont="1" applyBorder="1" applyAlignment="1">
      <alignment horizontal="right"/>
    </xf>
    <xf numFmtId="181" fontId="23" fillId="0" borderId="19" xfId="0" applyNumberFormat="1" applyFont="1" applyBorder="1" applyAlignment="1">
      <alignment horizontal="right" vertical="center"/>
    </xf>
    <xf numFmtId="181" fontId="23" fillId="0" borderId="22" xfId="0" applyNumberFormat="1" applyFont="1" applyBorder="1" applyAlignment="1">
      <alignment horizontal="right" vertical="center"/>
    </xf>
    <xf numFmtId="181" fontId="23" fillId="0" borderId="17" xfId="0" applyNumberFormat="1" applyFont="1" applyBorder="1" applyAlignment="1">
      <alignment horizontal="right" vertical="center"/>
    </xf>
    <xf numFmtId="178" fontId="23" fillId="0" borderId="59" xfId="0" applyNumberFormat="1" applyFont="1" applyBorder="1" applyAlignment="1">
      <alignment horizontal="right"/>
    </xf>
    <xf numFmtId="178" fontId="23" fillId="0" borderId="69" xfId="0" applyNumberFormat="1" applyFont="1" applyBorder="1" applyAlignment="1">
      <alignment horizontal="right"/>
    </xf>
    <xf numFmtId="178" fontId="23" fillId="0" borderId="71" xfId="0" applyNumberFormat="1" applyFont="1" applyBorder="1" applyAlignment="1">
      <alignment horizontal="right" vertical="center"/>
    </xf>
    <xf numFmtId="0" fontId="23" fillId="0" borderId="27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22" fillId="0" borderId="27" xfId="0" applyFont="1" applyFill="1" applyBorder="1" applyAlignment="1">
      <alignment horizontal="right" vertical="center"/>
    </xf>
    <xf numFmtId="0" fontId="22" fillId="0" borderId="46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right" vertical="center"/>
    </xf>
    <xf numFmtId="0" fontId="23" fillId="0" borderId="69" xfId="0" applyFont="1" applyFill="1" applyBorder="1" applyAlignment="1">
      <alignment horizontal="right" vertical="center"/>
    </xf>
    <xf numFmtId="178" fontId="23" fillId="0" borderId="69" xfId="0" applyNumberFormat="1" applyFont="1" applyFill="1" applyBorder="1" applyAlignment="1">
      <alignment horizontal="right"/>
    </xf>
    <xf numFmtId="0" fontId="22" fillId="0" borderId="21" xfId="0" applyFont="1" applyFill="1" applyBorder="1" applyAlignment="1">
      <alignment horizontal="right" vertical="center"/>
    </xf>
    <xf numFmtId="0" fontId="22" fillId="0" borderId="54" xfId="0" applyFont="1" applyFill="1" applyBorder="1" applyAlignment="1">
      <alignment horizontal="right" vertical="center"/>
    </xf>
    <xf numFmtId="0" fontId="22" fillId="0" borderId="55" xfId="0" applyFont="1" applyFill="1" applyBorder="1" applyAlignment="1">
      <alignment horizontal="right" vertical="center"/>
    </xf>
    <xf numFmtId="0" fontId="22" fillId="0" borderId="56" xfId="0" applyFont="1" applyFill="1" applyBorder="1" applyAlignment="1">
      <alignment horizontal="right" vertical="center"/>
    </xf>
    <xf numFmtId="0" fontId="23" fillId="0" borderId="46" xfId="0" applyFont="1" applyFill="1" applyBorder="1" applyAlignment="1">
      <alignment horizontal="right" vertical="center"/>
    </xf>
    <xf numFmtId="0" fontId="23" fillId="0" borderId="68" xfId="0" applyFont="1" applyFill="1" applyBorder="1" applyAlignment="1">
      <alignment horizontal="right" vertical="center"/>
    </xf>
    <xf numFmtId="0" fontId="23" fillId="0" borderId="74" xfId="0" applyFont="1" applyFill="1" applyBorder="1" applyAlignment="1">
      <alignment horizontal="right" vertical="center"/>
    </xf>
    <xf numFmtId="0" fontId="23" fillId="0" borderId="69" xfId="0" applyFont="1" applyFill="1" applyBorder="1" applyAlignment="1">
      <alignment horizontal="right"/>
    </xf>
    <xf numFmtId="0" fontId="23" fillId="0" borderId="70" xfId="0" applyFont="1" applyFill="1" applyBorder="1" applyAlignment="1">
      <alignment horizontal="right"/>
    </xf>
    <xf numFmtId="0" fontId="22" fillId="0" borderId="24" xfId="0" applyFont="1" applyBorder="1" applyAlignment="1">
      <alignment horizontal="right" vertical="center"/>
    </xf>
    <xf numFmtId="0" fontId="22" fillId="0" borderId="47" xfId="0" applyFont="1" applyBorder="1" applyAlignment="1">
      <alignment horizontal="right" vertical="center"/>
    </xf>
    <xf numFmtId="0" fontId="20" fillId="0" borderId="75" xfId="0" applyFont="1" applyBorder="1" applyAlignment="1">
      <alignment horizontal="center" vertical="center"/>
    </xf>
    <xf numFmtId="182" fontId="23" fillId="0" borderId="76" xfId="0" applyNumberFormat="1" applyFont="1" applyBorder="1" applyAlignment="1">
      <alignment horizontal="right" vertical="center"/>
    </xf>
    <xf numFmtId="0" fontId="22" fillId="0" borderId="76" xfId="0" applyFont="1" applyBorder="1" applyAlignment="1">
      <alignment horizontal="right" vertical="center"/>
    </xf>
    <xf numFmtId="0" fontId="23" fillId="0" borderId="76" xfId="0" applyFont="1" applyBorder="1" applyAlignment="1">
      <alignment horizontal="right" vertical="center"/>
    </xf>
    <xf numFmtId="0" fontId="0" fillId="0" borderId="36" xfId="0" applyFill="1" applyBorder="1">
      <alignment vertical="center"/>
    </xf>
    <xf numFmtId="0" fontId="0" fillId="0" borderId="33" xfId="0" applyFill="1" applyBorder="1">
      <alignment vertical="center"/>
    </xf>
    <xf numFmtId="0" fontId="23" fillId="0" borderId="21" xfId="0" applyFont="1" applyFill="1" applyBorder="1" applyAlignment="1">
      <alignment horizontal="right" vertical="center"/>
    </xf>
    <xf numFmtId="178" fontId="23" fillId="0" borderId="78" xfId="0" applyNumberFormat="1" applyFont="1" applyFill="1" applyBorder="1" applyAlignment="1">
      <alignment horizontal="right"/>
    </xf>
    <xf numFmtId="0" fontId="22" fillId="0" borderId="79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177" fontId="23" fillId="0" borderId="15" xfId="0" applyNumberFormat="1" applyFont="1" applyBorder="1" applyAlignment="1">
      <alignment horizontal="right" vertical="center"/>
    </xf>
    <xf numFmtId="185" fontId="23" fillId="0" borderId="19" xfId="42" applyNumberFormat="1" applyFont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3" fillId="0" borderId="13" xfId="0" applyNumberFormat="1" applyFont="1" applyFill="1" applyBorder="1" applyAlignment="1">
      <alignment horizontal="right" vertical="center"/>
    </xf>
    <xf numFmtId="178" fontId="23" fillId="0" borderId="73" xfId="0" applyNumberFormat="1" applyFont="1" applyFill="1" applyBorder="1" applyAlignment="1">
      <alignment horizontal="right" vertical="center"/>
    </xf>
    <xf numFmtId="185" fontId="23" fillId="0" borderId="69" xfId="42" applyNumberFormat="1" applyFont="1" applyFill="1" applyBorder="1" applyAlignment="1">
      <alignment horizontal="right" vertical="center"/>
    </xf>
    <xf numFmtId="178" fontId="23" fillId="0" borderId="69" xfId="0" applyNumberFormat="1" applyFont="1" applyFill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77" fontId="0" fillId="0" borderId="48" xfId="0" applyNumberFormat="1" applyBorder="1">
      <alignment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78" fontId="23" fillId="0" borderId="74" xfId="0" applyNumberFormat="1" applyFont="1" applyFill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76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0" fontId="22" fillId="31" borderId="12" xfId="0" applyFont="1" applyFill="1" applyBorder="1" applyAlignment="1">
      <alignment horizontal="center" vertical="center"/>
    </xf>
    <xf numFmtId="0" fontId="22" fillId="31" borderId="13" xfId="0" applyFont="1" applyFill="1" applyBorder="1" applyAlignment="1">
      <alignment horizontal="center" vertical="center"/>
    </xf>
    <xf numFmtId="182" fontId="23" fillId="31" borderId="12" xfId="0" applyNumberFormat="1" applyFont="1" applyFill="1" applyBorder="1" applyAlignment="1">
      <alignment horizontal="right" vertical="center"/>
    </xf>
    <xf numFmtId="182" fontId="23" fillId="31" borderId="13" xfId="0" applyNumberFormat="1" applyFont="1" applyFill="1" applyBorder="1" applyAlignment="1">
      <alignment horizontal="right" vertical="center"/>
    </xf>
    <xf numFmtId="182" fontId="23" fillId="31" borderId="24" xfId="0" applyNumberFormat="1" applyFont="1" applyFill="1" applyBorder="1" applyAlignment="1">
      <alignment horizontal="right" vertical="center"/>
    </xf>
    <xf numFmtId="182" fontId="23" fillId="31" borderId="47" xfId="0" applyNumberFormat="1" applyFont="1" applyFill="1" applyBorder="1" applyAlignment="1">
      <alignment horizontal="right" vertical="center"/>
    </xf>
    <xf numFmtId="0" fontId="22" fillId="31" borderId="12" xfId="0" applyFont="1" applyFill="1" applyBorder="1" applyAlignment="1">
      <alignment horizontal="right" vertical="center"/>
    </xf>
    <xf numFmtId="0" fontId="22" fillId="31" borderId="13" xfId="0" applyFont="1" applyFill="1" applyBorder="1" applyAlignment="1">
      <alignment horizontal="right" vertical="center"/>
    </xf>
    <xf numFmtId="0" fontId="22" fillId="31" borderId="15" xfId="0" applyFont="1" applyFill="1" applyBorder="1" applyAlignment="1">
      <alignment horizontal="right" vertical="center"/>
    </xf>
    <xf numFmtId="0" fontId="22" fillId="31" borderId="24" xfId="0" applyFont="1" applyFill="1" applyBorder="1" applyAlignment="1">
      <alignment horizontal="right" vertical="center"/>
    </xf>
    <xf numFmtId="0" fontId="22" fillId="31" borderId="47" xfId="0" applyFont="1" applyFill="1" applyBorder="1" applyAlignment="1">
      <alignment horizontal="right" vertical="center"/>
    </xf>
    <xf numFmtId="0" fontId="23" fillId="31" borderId="12" xfId="0" applyFont="1" applyFill="1" applyBorder="1" applyAlignment="1">
      <alignment horizontal="right" vertical="center"/>
    </xf>
    <xf numFmtId="0" fontId="23" fillId="31" borderId="13" xfId="0" applyFont="1" applyFill="1" applyBorder="1" applyAlignment="1">
      <alignment horizontal="right" vertical="center"/>
    </xf>
    <xf numFmtId="0" fontId="23" fillId="31" borderId="15" xfId="0" applyFont="1" applyFill="1" applyBorder="1" applyAlignment="1">
      <alignment horizontal="right" vertical="center"/>
    </xf>
    <xf numFmtId="0" fontId="23" fillId="31" borderId="17" xfId="0" applyFont="1" applyFill="1" applyBorder="1" applyAlignment="1">
      <alignment horizontal="right"/>
    </xf>
    <xf numFmtId="0" fontId="23" fillId="31" borderId="18" xfId="0" applyFont="1" applyFill="1" applyBorder="1" applyAlignment="1">
      <alignment horizontal="right"/>
    </xf>
    <xf numFmtId="180" fontId="23" fillId="31" borderId="18" xfId="0" applyNumberFormat="1" applyFont="1" applyFill="1" applyBorder="1" applyAlignment="1">
      <alignment horizontal="right"/>
    </xf>
    <xf numFmtId="180" fontId="23" fillId="31" borderId="18" xfId="0" applyNumberFormat="1" applyFont="1" applyFill="1" applyBorder="1" applyAlignment="1">
      <alignment horizontal="right" vertical="center"/>
    </xf>
    <xf numFmtId="185" fontId="23" fillId="31" borderId="19" xfId="42" applyNumberFormat="1" applyFont="1" applyFill="1" applyBorder="1" applyAlignment="1">
      <alignment horizontal="right" vertical="center"/>
    </xf>
    <xf numFmtId="180" fontId="23" fillId="31" borderId="19" xfId="0" applyNumberFormat="1" applyFont="1" applyFill="1" applyBorder="1" applyAlignment="1">
      <alignment horizontal="right" vertical="center"/>
    </xf>
    <xf numFmtId="0" fontId="23" fillId="31" borderId="19" xfId="0" applyFont="1" applyFill="1" applyBorder="1" applyAlignment="1">
      <alignment horizontal="right"/>
    </xf>
    <xf numFmtId="0" fontId="22" fillId="31" borderId="0" xfId="0" applyFont="1" applyFill="1" applyAlignment="1">
      <alignment horizontal="center"/>
    </xf>
    <xf numFmtId="0" fontId="23" fillId="31" borderId="0" xfId="0" applyFont="1" applyFill="1" applyAlignment="1">
      <alignment horizontal="center" vertical="center"/>
    </xf>
    <xf numFmtId="0" fontId="23" fillId="31" borderId="0" xfId="0" applyFont="1" applyFill="1">
      <alignment vertical="center"/>
    </xf>
    <xf numFmtId="0" fontId="22" fillId="31" borderId="15" xfId="0" applyFont="1" applyFill="1" applyBorder="1" applyAlignment="1">
      <alignment horizontal="center" vertical="center"/>
    </xf>
    <xf numFmtId="182" fontId="23" fillId="31" borderId="76" xfId="0" applyNumberFormat="1" applyFont="1" applyFill="1" applyBorder="1" applyAlignment="1">
      <alignment horizontal="right" vertical="center"/>
    </xf>
    <xf numFmtId="182" fontId="23" fillId="31" borderId="27" xfId="0" applyNumberFormat="1" applyFont="1" applyFill="1" applyBorder="1" applyAlignment="1">
      <alignment horizontal="right" vertical="center"/>
    </xf>
    <xf numFmtId="182" fontId="23" fillId="31" borderId="15" xfId="0" applyNumberFormat="1" applyFont="1" applyFill="1" applyBorder="1" applyAlignment="1">
      <alignment horizontal="right" vertical="center"/>
    </xf>
    <xf numFmtId="0" fontId="22" fillId="31" borderId="76" xfId="0" applyFont="1" applyFill="1" applyBorder="1" applyAlignment="1">
      <alignment horizontal="right" vertical="center"/>
    </xf>
    <xf numFmtId="0" fontId="22" fillId="31" borderId="27" xfId="0" applyFont="1" applyFill="1" applyBorder="1" applyAlignment="1">
      <alignment horizontal="right" vertical="center"/>
    </xf>
    <xf numFmtId="0" fontId="22" fillId="31" borderId="21" xfId="0" applyFont="1" applyFill="1" applyBorder="1" applyAlignment="1">
      <alignment horizontal="right" vertical="center"/>
    </xf>
    <xf numFmtId="0" fontId="22" fillId="31" borderId="12" xfId="0" applyFont="1" applyFill="1" applyBorder="1" applyAlignment="1">
      <alignment horizontal="right"/>
    </xf>
    <xf numFmtId="0" fontId="22" fillId="31" borderId="13" xfId="0" applyFont="1" applyFill="1" applyBorder="1" applyAlignment="1">
      <alignment horizontal="right"/>
    </xf>
    <xf numFmtId="0" fontId="23" fillId="31" borderId="76" xfId="0" applyFont="1" applyFill="1" applyBorder="1" applyAlignment="1">
      <alignment horizontal="right" vertical="center"/>
    </xf>
    <xf numFmtId="0" fontId="23" fillId="31" borderId="27" xfId="0" applyFont="1" applyFill="1" applyBorder="1" applyAlignment="1">
      <alignment horizontal="right" vertical="center"/>
    </xf>
    <xf numFmtId="181" fontId="23" fillId="31" borderId="18" xfId="0" applyNumberFormat="1" applyFont="1" applyFill="1" applyBorder="1" applyAlignment="1">
      <alignment horizontal="right"/>
    </xf>
    <xf numFmtId="181" fontId="23" fillId="31" borderId="18" xfId="0" applyNumberFormat="1" applyFont="1" applyFill="1" applyBorder="1" applyAlignment="1">
      <alignment horizontal="right" vertical="center"/>
    </xf>
    <xf numFmtId="181" fontId="23" fillId="31" borderId="19" xfId="0" applyNumberFormat="1" applyFont="1" applyFill="1" applyBorder="1" applyAlignment="1">
      <alignment horizontal="right" vertical="center"/>
    </xf>
    <xf numFmtId="181" fontId="23" fillId="31" borderId="22" xfId="0" applyNumberFormat="1" applyFont="1" applyFill="1" applyBorder="1" applyAlignment="1">
      <alignment horizontal="right" vertical="center"/>
    </xf>
    <xf numFmtId="181" fontId="23" fillId="31" borderId="17" xfId="0" applyNumberFormat="1" applyFont="1" applyFill="1" applyBorder="1" applyAlignment="1">
      <alignment horizontal="right" vertical="center"/>
    </xf>
    <xf numFmtId="181" fontId="23" fillId="31" borderId="58" xfId="0" applyNumberFormat="1" applyFont="1" applyFill="1" applyBorder="1" applyAlignment="1">
      <alignment horizontal="right" vertical="center"/>
    </xf>
    <xf numFmtId="0" fontId="23" fillId="31" borderId="0" xfId="0" applyFont="1" applyFill="1" applyAlignment="1">
      <alignment horizontal="center"/>
    </xf>
    <xf numFmtId="0" fontId="23" fillId="31" borderId="57" xfId="0" applyFont="1" applyFill="1" applyBorder="1" applyAlignment="1">
      <alignment horizontal="center" vertical="center"/>
    </xf>
    <xf numFmtId="184" fontId="23" fillId="31" borderId="46" xfId="0" applyNumberFormat="1" applyFont="1" applyFill="1" applyBorder="1" applyAlignment="1">
      <alignment horizontal="right" vertical="center"/>
    </xf>
    <xf numFmtId="0" fontId="24" fillId="31" borderId="0" xfId="0" applyFont="1" applyFill="1">
      <alignment vertical="center"/>
    </xf>
    <xf numFmtId="0" fontId="23" fillId="31" borderId="21" xfId="0" applyFont="1" applyFill="1" applyBorder="1" applyAlignment="1">
      <alignment horizontal="right" vertical="center"/>
    </xf>
    <xf numFmtId="0" fontId="23" fillId="31" borderId="46" xfId="0" applyFont="1" applyFill="1" applyBorder="1" applyAlignment="1">
      <alignment horizontal="right" vertical="center"/>
    </xf>
    <xf numFmtId="178" fontId="23" fillId="31" borderId="17" xfId="0" applyNumberFormat="1" applyFont="1" applyFill="1" applyBorder="1" applyAlignment="1">
      <alignment horizontal="right"/>
    </xf>
    <xf numFmtId="178" fontId="23" fillId="31" borderId="18" xfId="0" applyNumberFormat="1" applyFont="1" applyFill="1" applyBorder="1" applyAlignment="1">
      <alignment horizontal="right" vertical="center"/>
    </xf>
    <xf numFmtId="178" fontId="23" fillId="31" borderId="19" xfId="0" applyNumberFormat="1" applyFont="1" applyFill="1" applyBorder="1" applyAlignment="1">
      <alignment horizontal="right" vertical="center"/>
    </xf>
    <xf numFmtId="178" fontId="23" fillId="31" borderId="18" xfId="0" applyNumberFormat="1" applyFont="1" applyFill="1" applyBorder="1" applyAlignment="1">
      <alignment horizontal="right"/>
    </xf>
    <xf numFmtId="178" fontId="23" fillId="31" borderId="22" xfId="0" applyNumberFormat="1" applyFont="1" applyFill="1" applyBorder="1" applyAlignment="1">
      <alignment horizontal="right" vertical="center"/>
    </xf>
    <xf numFmtId="178" fontId="23" fillId="31" borderId="59" xfId="0" applyNumberFormat="1" applyFont="1" applyFill="1" applyBorder="1" applyAlignment="1">
      <alignment horizontal="right"/>
    </xf>
    <xf numFmtId="178" fontId="23" fillId="31" borderId="69" xfId="0" applyNumberFormat="1" applyFont="1" applyFill="1" applyBorder="1" applyAlignment="1">
      <alignment horizontal="right"/>
    </xf>
    <xf numFmtId="177" fontId="23" fillId="31" borderId="12" xfId="0" applyNumberFormat="1" applyFont="1" applyFill="1" applyBorder="1" applyAlignment="1">
      <alignment horizontal="right" vertical="center"/>
    </xf>
    <xf numFmtId="177" fontId="23" fillId="31" borderId="13" xfId="0" applyNumberFormat="1" applyFont="1" applyFill="1" applyBorder="1" applyAlignment="1">
      <alignment horizontal="right" vertical="center"/>
    </xf>
    <xf numFmtId="181" fontId="23" fillId="31" borderId="17" xfId="0" applyNumberFormat="1" applyFont="1" applyFill="1" applyBorder="1" applyAlignment="1">
      <alignment horizontal="right"/>
    </xf>
    <xf numFmtId="181" fontId="23" fillId="31" borderId="22" xfId="0" applyNumberFormat="1" applyFont="1" applyFill="1" applyBorder="1" applyAlignment="1">
      <alignment horizontal="right"/>
    </xf>
    <xf numFmtId="181" fontId="23" fillId="31" borderId="19" xfId="0" applyNumberFormat="1" applyFont="1" applyFill="1" applyBorder="1" applyAlignment="1">
      <alignment horizontal="right"/>
    </xf>
    <xf numFmtId="0" fontId="20" fillId="31" borderId="0" xfId="0" applyFont="1" applyFill="1">
      <alignment vertical="center"/>
    </xf>
    <xf numFmtId="0" fontId="22" fillId="31" borderId="26" xfId="0" applyFont="1" applyFill="1" applyBorder="1" applyAlignment="1">
      <alignment horizontal="center" vertical="center"/>
    </xf>
    <xf numFmtId="0" fontId="22" fillId="31" borderId="79" xfId="0" applyFont="1" applyFill="1" applyBorder="1" applyAlignment="1">
      <alignment horizontal="center" vertical="center"/>
    </xf>
    <xf numFmtId="0" fontId="22" fillId="31" borderId="80" xfId="0" applyFont="1" applyFill="1" applyBorder="1" applyAlignment="1">
      <alignment horizontal="center" vertical="center"/>
    </xf>
    <xf numFmtId="0" fontId="22" fillId="31" borderId="81" xfId="0" applyFont="1" applyFill="1" applyBorder="1" applyAlignment="1">
      <alignment horizontal="center" vertical="center"/>
    </xf>
    <xf numFmtId="177" fontId="23" fillId="31" borderId="27" xfId="0" applyNumberFormat="1" applyFont="1" applyFill="1" applyBorder="1" applyAlignment="1">
      <alignment horizontal="right" vertical="center"/>
    </xf>
    <xf numFmtId="177" fontId="23" fillId="31" borderId="15" xfId="0" applyNumberFormat="1" applyFont="1" applyFill="1" applyBorder="1" applyAlignment="1">
      <alignment horizontal="right" vertical="center"/>
    </xf>
    <xf numFmtId="0" fontId="22" fillId="31" borderId="46" xfId="0" applyFont="1" applyFill="1" applyBorder="1" applyAlignment="1">
      <alignment horizontal="right" vertical="center"/>
    </xf>
    <xf numFmtId="178" fontId="23" fillId="31" borderId="73" xfId="0" applyNumberFormat="1" applyFont="1" applyFill="1" applyBorder="1" applyAlignment="1">
      <alignment horizontal="right" vertical="center"/>
    </xf>
    <xf numFmtId="178" fontId="23" fillId="31" borderId="69" xfId="0" applyNumberFormat="1" applyFont="1" applyFill="1" applyBorder="1" applyAlignment="1">
      <alignment horizontal="right" vertical="center"/>
    </xf>
    <xf numFmtId="185" fontId="23" fillId="31" borderId="69" xfId="42" applyNumberFormat="1" applyFont="1" applyFill="1" applyBorder="1" applyAlignment="1">
      <alignment horizontal="right" vertical="center"/>
    </xf>
    <xf numFmtId="178" fontId="23" fillId="31" borderId="78" xfId="0" applyNumberFormat="1" applyFont="1" applyFill="1" applyBorder="1" applyAlignment="1">
      <alignment horizontal="right"/>
    </xf>
    <xf numFmtId="0" fontId="22" fillId="31" borderId="54" xfId="0" applyFont="1" applyFill="1" applyBorder="1" applyAlignment="1">
      <alignment horizontal="right" vertical="center"/>
    </xf>
    <xf numFmtId="0" fontId="22" fillId="31" borderId="55" xfId="0" applyFont="1" applyFill="1" applyBorder="1" applyAlignment="1">
      <alignment horizontal="right" vertical="center"/>
    </xf>
    <xf numFmtId="0" fontId="22" fillId="31" borderId="56" xfId="0" applyFont="1" applyFill="1" applyBorder="1" applyAlignment="1">
      <alignment horizontal="right" vertical="center"/>
    </xf>
    <xf numFmtId="0" fontId="23" fillId="31" borderId="68" xfId="0" applyFont="1" applyFill="1" applyBorder="1" applyAlignment="1">
      <alignment horizontal="right" vertical="center"/>
    </xf>
    <xf numFmtId="0" fontId="23" fillId="31" borderId="74" xfId="0" applyFont="1" applyFill="1" applyBorder="1" applyAlignment="1">
      <alignment horizontal="right" vertical="center"/>
    </xf>
    <xf numFmtId="0" fontId="23" fillId="31" borderId="69" xfId="0" applyFont="1" applyFill="1" applyBorder="1" applyAlignment="1">
      <alignment horizontal="right" vertical="center"/>
    </xf>
    <xf numFmtId="0" fontId="23" fillId="31" borderId="69" xfId="0" applyFont="1" applyFill="1" applyBorder="1" applyAlignment="1">
      <alignment horizontal="right"/>
    </xf>
    <xf numFmtId="0" fontId="23" fillId="31" borderId="70" xfId="0" applyFont="1" applyFill="1" applyBorder="1" applyAlignment="1">
      <alignment horizontal="right"/>
    </xf>
    <xf numFmtId="178" fontId="23" fillId="31" borderId="28" xfId="0" applyNumberFormat="1" applyFont="1" applyFill="1" applyBorder="1" applyAlignment="1">
      <alignment horizontal="right"/>
    </xf>
    <xf numFmtId="178" fontId="23" fillId="31" borderId="71" xfId="0" applyNumberFormat="1" applyFont="1" applyFill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79" fontId="23" fillId="0" borderId="18" xfId="0" applyNumberFormat="1" applyFont="1" applyBorder="1" applyAlignment="1">
      <alignment horizontal="right"/>
    </xf>
    <xf numFmtId="179" fontId="23" fillId="0" borderId="18" xfId="0" applyNumberFormat="1" applyFont="1" applyBorder="1" applyAlignment="1">
      <alignment horizontal="right" vertical="center"/>
    </xf>
    <xf numFmtId="179" fontId="23" fillId="0" borderId="19" xfId="42" applyNumberFormat="1" applyFont="1" applyBorder="1" applyAlignment="1">
      <alignment horizontal="right" vertical="center"/>
    </xf>
    <xf numFmtId="187" fontId="23" fillId="0" borderId="17" xfId="0" applyNumberFormat="1" applyFont="1" applyBorder="1" applyAlignment="1">
      <alignment horizontal="right" vertical="center"/>
    </xf>
    <xf numFmtId="187" fontId="23" fillId="0" borderId="18" xfId="0" applyNumberFormat="1" applyFont="1" applyBorder="1" applyAlignment="1">
      <alignment horizontal="right" vertical="center"/>
    </xf>
    <xf numFmtId="187" fontId="23" fillId="0" borderId="18" xfId="0" applyNumberFormat="1" applyFont="1" applyBorder="1" applyAlignment="1">
      <alignment horizontal="right"/>
    </xf>
    <xf numFmtId="187" fontId="23" fillId="0" borderId="17" xfId="0" applyNumberFormat="1" applyFont="1" applyBorder="1" applyAlignment="1">
      <alignment horizontal="right"/>
    </xf>
    <xf numFmtId="187" fontId="23" fillId="0" borderId="69" xfId="0" applyNumberFormat="1" applyFont="1" applyBorder="1" applyAlignment="1">
      <alignment horizontal="right"/>
    </xf>
    <xf numFmtId="179" fontId="23" fillId="0" borderId="73" xfId="0" applyNumberFormat="1" applyFont="1" applyFill="1" applyBorder="1" applyAlignment="1">
      <alignment horizontal="right" vertical="center"/>
    </xf>
    <xf numFmtId="179" fontId="23" fillId="0" borderId="69" xfId="0" applyNumberFormat="1" applyFont="1" applyFill="1" applyBorder="1" applyAlignment="1">
      <alignment horizontal="right" vertical="center"/>
    </xf>
    <xf numFmtId="179" fontId="23" fillId="0" borderId="69" xfId="42" applyNumberFormat="1" applyFont="1" applyFill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77" fontId="0" fillId="32" borderId="36" xfId="0" applyNumberFormat="1" applyFill="1" applyBorder="1">
      <alignment vertical="center"/>
    </xf>
    <xf numFmtId="0" fontId="0" fillId="32" borderId="0" xfId="0" applyFill="1">
      <alignment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79" fontId="23" fillId="0" borderId="19" xfId="0" applyNumberFormat="1" applyFont="1" applyBorder="1" applyAlignment="1">
      <alignment horizontal="right" vertical="center"/>
    </xf>
    <xf numFmtId="1" fontId="23" fillId="0" borderId="18" xfId="0" applyNumberFormat="1" applyFont="1" applyBorder="1" applyAlignment="1">
      <alignment horizontal="right"/>
    </xf>
    <xf numFmtId="1" fontId="23" fillId="0" borderId="17" xfId="0" applyNumberFormat="1" applyFont="1" applyBorder="1" applyAlignment="1">
      <alignment horizontal="right" vertical="center"/>
    </xf>
    <xf numFmtId="1" fontId="23" fillId="0" borderId="18" xfId="0" applyNumberFormat="1" applyFont="1" applyBorder="1" applyAlignment="1">
      <alignment horizontal="right" vertical="center"/>
    </xf>
    <xf numFmtId="1" fontId="23" fillId="0" borderId="58" xfId="0" applyNumberFormat="1" applyFont="1" applyBorder="1" applyAlignment="1">
      <alignment horizontal="right" vertical="center"/>
    </xf>
    <xf numFmtId="1" fontId="23" fillId="0" borderId="17" xfId="0" applyNumberFormat="1" applyFont="1" applyBorder="1" applyAlignment="1">
      <alignment horizontal="right"/>
    </xf>
    <xf numFmtId="179" fontId="23" fillId="0" borderId="17" xfId="0" applyNumberFormat="1" applyFont="1" applyBorder="1" applyAlignment="1">
      <alignment horizontal="right"/>
    </xf>
    <xf numFmtId="1" fontId="23" fillId="0" borderId="19" xfId="0" applyNumberFormat="1" applyFont="1" applyBorder="1" applyAlignment="1">
      <alignment horizontal="right" vertical="center"/>
    </xf>
    <xf numFmtId="1" fontId="23" fillId="0" borderId="22" xfId="0" applyNumberFormat="1" applyFont="1" applyBorder="1" applyAlignment="1">
      <alignment horizontal="right" vertical="center"/>
    </xf>
    <xf numFmtId="187" fontId="23" fillId="0" borderId="19" xfId="0" applyNumberFormat="1" applyFont="1" applyBorder="1" applyAlignment="1">
      <alignment horizontal="right" vertical="center"/>
    </xf>
    <xf numFmtId="187" fontId="23" fillId="0" borderId="22" xfId="0" applyNumberFormat="1" applyFont="1" applyBorder="1" applyAlignment="1">
      <alignment horizontal="right" vertical="center"/>
    </xf>
    <xf numFmtId="187" fontId="23" fillId="0" borderId="59" xfId="0" applyNumberFormat="1" applyFont="1" applyBorder="1" applyAlignment="1">
      <alignment horizontal="right"/>
    </xf>
    <xf numFmtId="1" fontId="23" fillId="0" borderId="22" xfId="0" applyNumberFormat="1" applyFont="1" applyBorder="1" applyAlignment="1">
      <alignment horizontal="right"/>
    </xf>
    <xf numFmtId="1" fontId="23" fillId="0" borderId="19" xfId="0" applyNumberFormat="1" applyFont="1" applyBorder="1" applyAlignment="1">
      <alignment horizontal="right"/>
    </xf>
    <xf numFmtId="187" fontId="23" fillId="0" borderId="19" xfId="0" applyNumberFormat="1" applyFont="1" applyBorder="1" applyAlignment="1">
      <alignment horizontal="right"/>
    </xf>
    <xf numFmtId="187" fontId="23" fillId="0" borderId="28" xfId="0" applyNumberFormat="1" applyFont="1" applyBorder="1" applyAlignment="1">
      <alignment horizontal="right"/>
    </xf>
    <xf numFmtId="187" fontId="23" fillId="0" borderId="71" xfId="0" applyNumberFormat="1" applyFont="1" applyBorder="1" applyAlignment="1">
      <alignment horizontal="right" vertical="center"/>
    </xf>
    <xf numFmtId="187" fontId="23" fillId="0" borderId="74" xfId="0" applyNumberFormat="1" applyFont="1" applyFill="1" applyBorder="1" applyAlignment="1">
      <alignment horizontal="right" vertical="center"/>
    </xf>
    <xf numFmtId="187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0" fontId="0" fillId="26" borderId="36" xfId="0" applyFill="1" applyBorder="1">
      <alignment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0" fontId="20" fillId="0" borderId="0" xfId="0" applyFont="1" applyFill="1">
      <alignment vertical="center"/>
    </xf>
    <xf numFmtId="0" fontId="20" fillId="0" borderId="10" xfId="0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182" fontId="23" fillId="0" borderId="12" xfId="0" applyNumberFormat="1" applyFont="1" applyFill="1" applyBorder="1" applyAlignment="1">
      <alignment horizontal="right" vertical="center"/>
    </xf>
    <xf numFmtId="182" fontId="23" fillId="0" borderId="13" xfId="0" applyNumberFormat="1" applyFont="1" applyFill="1" applyBorder="1" applyAlignment="1">
      <alignment horizontal="right" vertical="center"/>
    </xf>
    <xf numFmtId="182" fontId="23" fillId="0" borderId="24" xfId="0" applyNumberFormat="1" applyFont="1" applyFill="1" applyBorder="1" applyAlignment="1">
      <alignment horizontal="right" vertical="center"/>
    </xf>
    <xf numFmtId="182" fontId="23" fillId="0" borderId="47" xfId="0" applyNumberFormat="1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right" vertical="center"/>
    </xf>
    <xf numFmtId="0" fontId="22" fillId="0" borderId="47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right"/>
    </xf>
    <xf numFmtId="0" fontId="23" fillId="0" borderId="18" xfId="0" applyFont="1" applyFill="1" applyBorder="1" applyAlignment="1">
      <alignment horizontal="right"/>
    </xf>
    <xf numFmtId="179" fontId="23" fillId="0" borderId="18" xfId="0" applyNumberFormat="1" applyFont="1" applyFill="1" applyBorder="1" applyAlignment="1">
      <alignment horizontal="right"/>
    </xf>
    <xf numFmtId="179" fontId="23" fillId="0" borderId="18" xfId="0" applyNumberFormat="1" applyFont="1" applyFill="1" applyBorder="1" applyAlignment="1">
      <alignment horizontal="right" vertical="center"/>
    </xf>
    <xf numFmtId="179" fontId="23" fillId="0" borderId="19" xfId="42" applyNumberFormat="1" applyFont="1" applyFill="1" applyBorder="1" applyAlignment="1">
      <alignment horizontal="right" vertical="center"/>
    </xf>
    <xf numFmtId="179" fontId="23" fillId="0" borderId="17" xfId="0" applyNumberFormat="1" applyFont="1" applyFill="1" applyBorder="1" applyAlignment="1">
      <alignment horizontal="right"/>
    </xf>
    <xf numFmtId="179" fontId="23" fillId="0" borderId="19" xfId="0" applyNumberFormat="1" applyFont="1" applyFill="1" applyBorder="1" applyAlignment="1">
      <alignment horizontal="right" vertical="center"/>
    </xf>
    <xf numFmtId="179" fontId="23" fillId="0" borderId="19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>
      <alignment vertical="center"/>
    </xf>
    <xf numFmtId="0" fontId="22" fillId="0" borderId="15" xfId="0" applyFont="1" applyFill="1" applyBorder="1" applyAlignment="1">
      <alignment horizontal="center" vertical="center"/>
    </xf>
    <xf numFmtId="182" fontId="23" fillId="0" borderId="76" xfId="0" applyNumberFormat="1" applyFont="1" applyFill="1" applyBorder="1" applyAlignment="1">
      <alignment horizontal="right" vertical="center"/>
    </xf>
    <xf numFmtId="182" fontId="23" fillId="0" borderId="27" xfId="0" applyNumberFormat="1" applyFont="1" applyFill="1" applyBorder="1" applyAlignment="1">
      <alignment horizontal="right" vertical="center"/>
    </xf>
    <xf numFmtId="182" fontId="23" fillId="0" borderId="24" xfId="0" applyNumberFormat="1" applyFont="1" applyFill="1" applyBorder="1" applyAlignment="1">
      <alignment horizontal="right" vertical="center"/>
    </xf>
    <xf numFmtId="182" fontId="23" fillId="0" borderId="27" xfId="0" applyNumberFormat="1" applyFont="1" applyFill="1" applyBorder="1" applyAlignment="1">
      <alignment horizontal="right" vertical="center"/>
    </xf>
    <xf numFmtId="182" fontId="23" fillId="0" borderId="15" xfId="0" applyNumberFormat="1" applyFont="1" applyFill="1" applyBorder="1" applyAlignment="1">
      <alignment horizontal="right" vertical="center"/>
    </xf>
    <xf numFmtId="0" fontId="22" fillId="0" borderId="76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right"/>
    </xf>
    <xf numFmtId="0" fontId="22" fillId="0" borderId="13" xfId="0" applyFont="1" applyFill="1" applyBorder="1" applyAlignment="1">
      <alignment horizontal="right"/>
    </xf>
    <xf numFmtId="1" fontId="23" fillId="0" borderId="18" xfId="0" applyNumberFormat="1" applyFont="1" applyFill="1" applyBorder="1" applyAlignment="1">
      <alignment horizontal="right"/>
    </xf>
    <xf numFmtId="1" fontId="23" fillId="0" borderId="18" xfId="0" applyNumberFormat="1" applyFont="1" applyFill="1" applyBorder="1" applyAlignment="1">
      <alignment horizontal="right" vertical="center"/>
    </xf>
    <xf numFmtId="1" fontId="23" fillId="0" borderId="19" xfId="0" applyNumberFormat="1" applyFont="1" applyFill="1" applyBorder="1" applyAlignment="1">
      <alignment horizontal="right" vertical="center"/>
    </xf>
    <xf numFmtId="1" fontId="23" fillId="0" borderId="22" xfId="0" applyNumberFormat="1" applyFont="1" applyFill="1" applyBorder="1" applyAlignment="1">
      <alignment horizontal="right" vertical="center"/>
    </xf>
    <xf numFmtId="1" fontId="23" fillId="0" borderId="17" xfId="0" applyNumberFormat="1" applyFont="1" applyFill="1" applyBorder="1" applyAlignment="1">
      <alignment horizontal="right" vertical="center"/>
    </xf>
    <xf numFmtId="1" fontId="23" fillId="0" borderId="58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/>
    </xf>
    <xf numFmtId="0" fontId="23" fillId="0" borderId="57" xfId="0" applyFont="1" applyFill="1" applyBorder="1" applyAlignment="1">
      <alignment horizontal="center" vertical="center"/>
    </xf>
    <xf numFmtId="184" fontId="23" fillId="0" borderId="46" xfId="0" applyNumberFormat="1" applyFont="1" applyFill="1" applyBorder="1" applyAlignment="1">
      <alignment horizontal="right" vertical="center"/>
    </xf>
    <xf numFmtId="0" fontId="24" fillId="0" borderId="0" xfId="0" applyFont="1" applyFill="1">
      <alignment vertical="center"/>
    </xf>
    <xf numFmtId="187" fontId="23" fillId="0" borderId="17" xfId="0" applyNumberFormat="1" applyFont="1" applyFill="1" applyBorder="1" applyAlignment="1">
      <alignment horizontal="right"/>
    </xf>
    <xf numFmtId="187" fontId="23" fillId="0" borderId="18" xfId="0" applyNumberFormat="1" applyFont="1" applyFill="1" applyBorder="1" applyAlignment="1">
      <alignment horizontal="right" vertical="center"/>
    </xf>
    <xf numFmtId="187" fontId="23" fillId="0" borderId="19" xfId="0" applyNumberFormat="1" applyFont="1" applyFill="1" applyBorder="1" applyAlignment="1">
      <alignment horizontal="right" vertical="center"/>
    </xf>
    <xf numFmtId="187" fontId="23" fillId="0" borderId="18" xfId="0" applyNumberFormat="1" applyFont="1" applyFill="1" applyBorder="1" applyAlignment="1">
      <alignment horizontal="right"/>
    </xf>
    <xf numFmtId="187" fontId="23" fillId="0" borderId="22" xfId="0" applyNumberFormat="1" applyFont="1" applyFill="1" applyBorder="1" applyAlignment="1">
      <alignment horizontal="right" vertical="center"/>
    </xf>
    <xf numFmtId="187" fontId="23" fillId="0" borderId="59" xfId="0" applyNumberFormat="1" applyFont="1" applyFill="1" applyBorder="1" applyAlignment="1">
      <alignment horizontal="right"/>
    </xf>
    <xf numFmtId="187" fontId="23" fillId="0" borderId="69" xfId="0" applyNumberFormat="1" applyFont="1" applyFill="1" applyBorder="1" applyAlignment="1">
      <alignment horizontal="right"/>
    </xf>
    <xf numFmtId="0" fontId="20" fillId="0" borderId="23" xfId="0" applyFont="1" applyFill="1" applyBorder="1" applyAlignment="1">
      <alignment horizontal="center" vertical="center"/>
    </xf>
    <xf numFmtId="177" fontId="23" fillId="0" borderId="12" xfId="0" applyNumberFormat="1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1" fontId="23" fillId="0" borderId="17" xfId="0" applyNumberFormat="1" applyFont="1" applyFill="1" applyBorder="1" applyAlignment="1">
      <alignment horizontal="right"/>
    </xf>
    <xf numFmtId="1" fontId="23" fillId="0" borderId="22" xfId="0" applyNumberFormat="1" applyFont="1" applyFill="1" applyBorder="1" applyAlignment="1">
      <alignment horizontal="right"/>
    </xf>
    <xf numFmtId="1" fontId="23" fillId="0" borderId="19" xfId="0" applyNumberFormat="1" applyFont="1" applyFill="1" applyBorder="1" applyAlignment="1">
      <alignment horizontal="right"/>
    </xf>
    <xf numFmtId="187" fontId="23" fillId="0" borderId="19" xfId="0" applyNumberFormat="1" applyFont="1" applyFill="1" applyBorder="1" applyAlignment="1">
      <alignment horizontal="right"/>
    </xf>
    <xf numFmtId="0" fontId="22" fillId="0" borderId="26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right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181" fontId="23" fillId="0" borderId="19" xfId="0" applyNumberFormat="1" applyFont="1" applyFill="1" applyBorder="1" applyAlignment="1">
      <alignment horizontal="right"/>
    </xf>
    <xf numFmtId="187" fontId="23" fillId="0" borderId="28" xfId="0" applyNumberFormat="1" applyFont="1" applyFill="1" applyBorder="1" applyAlignment="1">
      <alignment horizontal="right"/>
    </xf>
    <xf numFmtId="187" fontId="23" fillId="0" borderId="71" xfId="0" applyNumberFormat="1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right" vertical="center"/>
    </xf>
    <xf numFmtId="187" fontId="23" fillId="0" borderId="28" xfId="0" applyNumberFormat="1" applyFont="1" applyFill="1" applyBorder="1" applyAlignment="1">
      <alignment horizontal="right" vertical="center"/>
    </xf>
    <xf numFmtId="182" fontId="23" fillId="0" borderId="24" xfId="0" applyNumberFormat="1" applyFont="1" applyFill="1" applyBorder="1" applyAlignment="1">
      <alignment horizontal="right" vertical="center"/>
    </xf>
    <xf numFmtId="182" fontId="23" fillId="0" borderId="27" xfId="0" applyNumberFormat="1" applyFont="1" applyFill="1" applyBorder="1" applyAlignment="1">
      <alignment horizontal="right" vertical="center"/>
    </xf>
    <xf numFmtId="182" fontId="23" fillId="0" borderId="24" xfId="0" applyNumberFormat="1" applyFont="1" applyFill="1" applyBorder="1" applyAlignment="1">
      <alignment horizontal="right" vertical="center"/>
    </xf>
    <xf numFmtId="182" fontId="23" fillId="0" borderId="27" xfId="0" applyNumberFormat="1" applyFont="1" applyFill="1" applyBorder="1" applyAlignment="1">
      <alignment horizontal="right" vertical="center"/>
    </xf>
    <xf numFmtId="182" fontId="23" fillId="0" borderId="24" xfId="0" applyNumberFormat="1" applyFont="1" applyFill="1" applyBorder="1" applyAlignment="1">
      <alignment horizontal="right" vertical="center"/>
    </xf>
    <xf numFmtId="182" fontId="23" fillId="0" borderId="27" xfId="0" applyNumberFormat="1" applyFont="1" applyFill="1" applyBorder="1" applyAlignment="1">
      <alignment horizontal="right" vertical="center"/>
    </xf>
    <xf numFmtId="182" fontId="23" fillId="0" borderId="24" xfId="0" applyNumberFormat="1" applyFont="1" applyFill="1" applyBorder="1" applyAlignment="1">
      <alignment horizontal="right" vertical="center"/>
    </xf>
    <xf numFmtId="182" fontId="23" fillId="0" borderId="27" xfId="0" applyNumberFormat="1" applyFont="1" applyFill="1" applyBorder="1" applyAlignment="1">
      <alignment horizontal="right" vertical="center"/>
    </xf>
    <xf numFmtId="182" fontId="23" fillId="0" borderId="24" xfId="0" applyNumberFormat="1" applyFont="1" applyFill="1" applyBorder="1" applyAlignment="1">
      <alignment horizontal="right" vertical="center"/>
    </xf>
    <xf numFmtId="182" fontId="23" fillId="0" borderId="27" xfId="0" applyNumberFormat="1" applyFont="1" applyFill="1" applyBorder="1" applyAlignment="1">
      <alignment horizontal="right" vertical="center"/>
    </xf>
    <xf numFmtId="182" fontId="23" fillId="0" borderId="24" xfId="0" applyNumberFormat="1" applyFont="1" applyFill="1" applyBorder="1" applyAlignment="1">
      <alignment horizontal="right" vertical="center"/>
    </xf>
    <xf numFmtId="182" fontId="23" fillId="0" borderId="27" xfId="0" applyNumberFormat="1" applyFont="1" applyFill="1" applyBorder="1" applyAlignment="1">
      <alignment horizontal="right" vertical="center"/>
    </xf>
    <xf numFmtId="182" fontId="23" fillId="0" borderId="24" xfId="0" applyNumberFormat="1" applyFont="1" applyFill="1" applyBorder="1" applyAlignment="1">
      <alignment horizontal="right" vertical="center"/>
    </xf>
    <xf numFmtId="182" fontId="23" fillId="0" borderId="27" xfId="0" applyNumberFormat="1" applyFont="1" applyFill="1" applyBorder="1" applyAlignment="1">
      <alignment horizontal="right" vertical="center"/>
    </xf>
    <xf numFmtId="182" fontId="23" fillId="0" borderId="24" xfId="0" applyNumberFormat="1" applyFont="1" applyFill="1" applyBorder="1" applyAlignment="1">
      <alignment horizontal="right" vertical="center"/>
    </xf>
    <xf numFmtId="182" fontId="23" fillId="0" borderId="27" xfId="0" applyNumberFormat="1" applyFont="1" applyFill="1" applyBorder="1" applyAlignment="1">
      <alignment horizontal="right" vertical="center"/>
    </xf>
    <xf numFmtId="0" fontId="0" fillId="0" borderId="82" xfId="0" applyBorder="1">
      <alignment vertical="center"/>
    </xf>
    <xf numFmtId="0" fontId="0" fillId="0" borderId="83" xfId="0" applyBorder="1">
      <alignment vertical="center"/>
    </xf>
    <xf numFmtId="177" fontId="0" fillId="0" borderId="83" xfId="0" applyNumberFormat="1" applyBorder="1">
      <alignment vertical="center"/>
    </xf>
    <xf numFmtId="177" fontId="0" fillId="0" borderId="84" xfId="0" applyNumberFormat="1" applyBorder="1">
      <alignment vertical="center"/>
    </xf>
    <xf numFmtId="0" fontId="0" fillId="0" borderId="48" xfId="0" applyFill="1" applyBorder="1">
      <alignment vertical="center"/>
    </xf>
    <xf numFmtId="0" fontId="0" fillId="0" borderId="84" xfId="0" applyBorder="1">
      <alignment vertical="center"/>
    </xf>
    <xf numFmtId="0" fontId="0" fillId="0" borderId="48" xfId="0" applyNumberFormat="1" applyBorder="1">
      <alignment vertical="center"/>
    </xf>
    <xf numFmtId="0" fontId="0" fillId="28" borderId="34" xfId="0" applyFill="1" applyBorder="1" applyAlignment="1">
      <alignment horizontal="center" vertical="center"/>
    </xf>
    <xf numFmtId="0" fontId="0" fillId="28" borderId="37" xfId="0" applyFill="1" applyBorder="1" applyAlignment="1">
      <alignment horizontal="center" vertical="center"/>
    </xf>
    <xf numFmtId="0" fontId="0" fillId="28" borderId="35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9" borderId="3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8" borderId="40" xfId="0" applyFill="1" applyBorder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28" borderId="45" xfId="0" applyFill="1" applyBorder="1" applyAlignment="1">
      <alignment horizontal="center" vertical="center"/>
    </xf>
    <xf numFmtId="0" fontId="0" fillId="29" borderId="40" xfId="0" applyFill="1" applyBorder="1" applyAlignment="1">
      <alignment horizontal="center" vertical="center"/>
    </xf>
    <xf numFmtId="0" fontId="0" fillId="29" borderId="0" xfId="0" applyFill="1" applyAlignment="1">
      <alignment horizontal="center" vertical="center"/>
    </xf>
    <xf numFmtId="0" fontId="0" fillId="29" borderId="45" xfId="0" applyFill="1" applyBorder="1" applyAlignment="1">
      <alignment horizontal="center" vertical="center"/>
    </xf>
    <xf numFmtId="0" fontId="23" fillId="0" borderId="7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31" xfId="0" applyNumberFormat="1" applyFont="1" applyBorder="1" applyAlignment="1">
      <alignment horizontal="right" vertical="center"/>
    </xf>
    <xf numFmtId="182" fontId="23" fillId="0" borderId="32" xfId="0" applyNumberFormat="1" applyFont="1" applyBorder="1" applyAlignment="1">
      <alignment horizontal="right" vertical="center"/>
    </xf>
    <xf numFmtId="0" fontId="22" fillId="0" borderId="2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49" fontId="22" fillId="30" borderId="60" xfId="0" applyNumberFormat="1" applyFont="1" applyFill="1" applyBorder="1" applyAlignment="1">
      <alignment horizontal="center" vertical="center"/>
    </xf>
    <xf numFmtId="49" fontId="22" fillId="30" borderId="61" xfId="0" applyNumberFormat="1" applyFont="1" applyFill="1" applyBorder="1" applyAlignment="1">
      <alignment horizontal="center" vertical="center"/>
    </xf>
    <xf numFmtId="49" fontId="22" fillId="30" borderId="62" xfId="0" applyNumberFormat="1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49" fontId="23" fillId="0" borderId="63" xfId="0" applyNumberFormat="1" applyFont="1" applyBorder="1" applyAlignment="1">
      <alignment horizontal="center" vertical="center"/>
    </xf>
    <xf numFmtId="49" fontId="23" fillId="0" borderId="37" xfId="0" applyNumberFormat="1" applyFont="1" applyBorder="1" applyAlignment="1">
      <alignment horizontal="center" vertical="center"/>
    </xf>
    <xf numFmtId="49" fontId="23" fillId="0" borderId="64" xfId="0" applyNumberFormat="1" applyFont="1" applyBorder="1" applyAlignment="1">
      <alignment horizontal="center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7" xfId="0" applyNumberFormat="1" applyFont="1" applyBorder="1" applyAlignment="1">
      <alignment horizontal="right" vertical="center"/>
    </xf>
    <xf numFmtId="49" fontId="23" fillId="0" borderId="65" xfId="0" applyNumberFormat="1" applyFont="1" applyBorder="1" applyAlignment="1">
      <alignment horizontal="center" vertical="center"/>
    </xf>
    <xf numFmtId="49" fontId="23" fillId="0" borderId="66" xfId="0" applyNumberFormat="1" applyFont="1" applyBorder="1" applyAlignment="1">
      <alignment horizontal="center" vertical="center"/>
    </xf>
    <xf numFmtId="49" fontId="23" fillId="0" borderId="67" xfId="0" applyNumberFormat="1" applyFont="1" applyBorder="1" applyAlignment="1">
      <alignment horizontal="center" vertical="center"/>
    </xf>
    <xf numFmtId="0" fontId="23" fillId="0" borderId="51" xfId="0" applyFont="1" applyFill="1" applyBorder="1" applyAlignment="1">
      <alignment horizontal="right" vertical="center"/>
    </xf>
    <xf numFmtId="0" fontId="23" fillId="0" borderId="52" xfId="0" applyFont="1" applyFill="1" applyBorder="1" applyAlignment="1">
      <alignment horizontal="right" vertical="center"/>
    </xf>
    <xf numFmtId="0" fontId="23" fillId="0" borderId="85" xfId="0" applyFont="1" applyFill="1" applyBorder="1" applyAlignment="1">
      <alignment horizontal="right" vertical="center"/>
    </xf>
    <xf numFmtId="177" fontId="23" fillId="0" borderId="21" xfId="0" applyNumberFormat="1" applyFont="1" applyBorder="1" applyAlignment="1">
      <alignment horizontal="right" vertical="center"/>
    </xf>
    <xf numFmtId="177" fontId="23" fillId="0" borderId="32" xfId="0" applyNumberFormat="1" applyFont="1" applyBorder="1" applyAlignment="1">
      <alignment horizontal="right" vertical="center"/>
    </xf>
    <xf numFmtId="177" fontId="23" fillId="0" borderId="31" xfId="0" applyNumberFormat="1" applyFont="1" applyBorder="1" applyAlignment="1">
      <alignment horizontal="right" vertical="center"/>
    </xf>
    <xf numFmtId="182" fontId="23" fillId="0" borderId="21" xfId="0" applyNumberFormat="1" applyFont="1" applyFill="1" applyBorder="1" applyAlignment="1">
      <alignment horizontal="right" vertical="center"/>
    </xf>
    <xf numFmtId="182" fontId="23" fillId="0" borderId="31" xfId="0" applyNumberFormat="1" applyFont="1" applyFill="1" applyBorder="1" applyAlignment="1">
      <alignment horizontal="right" vertical="center"/>
    </xf>
    <xf numFmtId="0" fontId="22" fillId="0" borderId="77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77" fontId="23" fillId="0" borderId="21" xfId="0" applyNumberFormat="1" applyFont="1" applyFill="1" applyBorder="1" applyAlignment="1">
      <alignment horizontal="right" vertical="center"/>
    </xf>
    <xf numFmtId="177" fontId="0" fillId="0" borderId="31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 shrinkToFit="1"/>
    </xf>
    <xf numFmtId="182" fontId="23" fillId="0" borderId="31" xfId="0" applyNumberFormat="1" applyFont="1" applyBorder="1" applyAlignment="1">
      <alignment horizontal="right" vertical="center" shrinkToFit="1"/>
    </xf>
    <xf numFmtId="182" fontId="23" fillId="0" borderId="32" xfId="0" applyNumberFormat="1" applyFont="1" applyBorder="1" applyAlignment="1">
      <alignment horizontal="right" vertical="center" shrinkToFit="1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186" fontId="23" fillId="0" borderId="21" xfId="42" applyNumberFormat="1" applyFont="1" applyFill="1" applyBorder="1" applyAlignment="1">
      <alignment horizontal="right" vertical="center"/>
    </xf>
    <xf numFmtId="186" fontId="0" fillId="0" borderId="31" xfId="42" applyNumberFormat="1" applyFont="1" applyBorder="1" applyAlignment="1">
      <alignment horizontal="right" vertical="center"/>
    </xf>
    <xf numFmtId="186" fontId="0" fillId="0" borderId="27" xfId="42" applyNumberFormat="1" applyFont="1" applyBorder="1" applyAlignment="1">
      <alignment horizontal="right" vertical="center"/>
    </xf>
    <xf numFmtId="0" fontId="22" fillId="31" borderId="23" xfId="0" applyFont="1" applyFill="1" applyBorder="1" applyAlignment="1">
      <alignment horizontal="center" vertical="center"/>
    </xf>
    <xf numFmtId="0" fontId="22" fillId="31" borderId="29" xfId="0" applyFont="1" applyFill="1" applyBorder="1" applyAlignment="1">
      <alignment horizontal="center" vertical="center"/>
    </xf>
    <xf numFmtId="0" fontId="22" fillId="31" borderId="77" xfId="0" applyFont="1" applyFill="1" applyBorder="1" applyAlignment="1">
      <alignment horizontal="center" vertical="center"/>
    </xf>
    <xf numFmtId="0" fontId="0" fillId="31" borderId="77" xfId="0" applyFill="1" applyBorder="1" applyAlignment="1">
      <alignment horizontal="center" vertical="center"/>
    </xf>
    <xf numFmtId="0" fontId="22" fillId="31" borderId="21" xfId="0" applyFont="1" applyFill="1" applyBorder="1" applyAlignment="1">
      <alignment horizontal="center" vertical="center"/>
    </xf>
    <xf numFmtId="0" fontId="22" fillId="31" borderId="31" xfId="0" applyFont="1" applyFill="1" applyBorder="1" applyAlignment="1">
      <alignment horizontal="center" vertical="center"/>
    </xf>
    <xf numFmtId="0" fontId="22" fillId="31" borderId="27" xfId="0" applyFont="1" applyFill="1" applyBorder="1" applyAlignment="1">
      <alignment horizontal="center" vertical="center"/>
    </xf>
    <xf numFmtId="186" fontId="23" fillId="31" borderId="21" xfId="42" applyNumberFormat="1" applyFont="1" applyFill="1" applyBorder="1" applyAlignment="1">
      <alignment horizontal="right" vertical="center"/>
    </xf>
    <xf numFmtId="186" fontId="0" fillId="31" borderId="31" xfId="42" applyNumberFormat="1" applyFont="1" applyFill="1" applyBorder="1" applyAlignment="1">
      <alignment horizontal="right" vertical="center"/>
    </xf>
    <xf numFmtId="186" fontId="0" fillId="31" borderId="27" xfId="42" applyNumberFormat="1" applyFont="1" applyFill="1" applyBorder="1" applyAlignment="1">
      <alignment horizontal="right" vertical="center"/>
    </xf>
    <xf numFmtId="182" fontId="23" fillId="31" borderId="21" xfId="0" applyNumberFormat="1" applyFont="1" applyFill="1" applyBorder="1" applyAlignment="1">
      <alignment horizontal="right" vertical="center"/>
    </xf>
    <xf numFmtId="182" fontId="23" fillId="31" borderId="31" xfId="0" applyNumberFormat="1" applyFont="1" applyFill="1" applyBorder="1" applyAlignment="1">
      <alignment horizontal="right" vertical="center"/>
    </xf>
    <xf numFmtId="0" fontId="22" fillId="31" borderId="30" xfId="0" applyFont="1" applyFill="1" applyBorder="1" applyAlignment="1">
      <alignment horizontal="center" vertical="center"/>
    </xf>
    <xf numFmtId="0" fontId="22" fillId="31" borderId="51" xfId="0" applyFont="1" applyFill="1" applyBorder="1" applyAlignment="1">
      <alignment horizontal="center" vertical="center"/>
    </xf>
    <xf numFmtId="0" fontId="22" fillId="31" borderId="52" xfId="0" applyFont="1" applyFill="1" applyBorder="1" applyAlignment="1">
      <alignment horizontal="center" vertical="center"/>
    </xf>
    <xf numFmtId="0" fontId="22" fillId="31" borderId="53" xfId="0" applyFont="1" applyFill="1" applyBorder="1" applyAlignment="1">
      <alignment horizontal="center" vertical="center"/>
    </xf>
    <xf numFmtId="0" fontId="22" fillId="31" borderId="32" xfId="0" applyFont="1" applyFill="1" applyBorder="1" applyAlignment="1">
      <alignment horizontal="center" vertical="center"/>
    </xf>
    <xf numFmtId="182" fontId="23" fillId="31" borderId="32" xfId="0" applyNumberFormat="1" applyFont="1" applyFill="1" applyBorder="1" applyAlignment="1">
      <alignment horizontal="right" vertical="center"/>
    </xf>
    <xf numFmtId="0" fontId="23" fillId="31" borderId="51" xfId="0" applyFont="1" applyFill="1" applyBorder="1" applyAlignment="1">
      <alignment horizontal="right" vertical="center"/>
    </xf>
    <xf numFmtId="0" fontId="23" fillId="31" borderId="52" xfId="0" applyFont="1" applyFill="1" applyBorder="1" applyAlignment="1">
      <alignment horizontal="right" vertical="center"/>
    </xf>
    <xf numFmtId="0" fontId="23" fillId="31" borderId="85" xfId="0" applyFont="1" applyFill="1" applyBorder="1" applyAlignment="1">
      <alignment horizontal="right" vertical="center"/>
    </xf>
    <xf numFmtId="177" fontId="23" fillId="31" borderId="21" xfId="0" applyNumberFormat="1" applyFont="1" applyFill="1" applyBorder="1" applyAlignment="1">
      <alignment horizontal="right" vertical="center"/>
    </xf>
    <xf numFmtId="177" fontId="23" fillId="31" borderId="32" xfId="0" applyNumberFormat="1" applyFont="1" applyFill="1" applyBorder="1" applyAlignment="1">
      <alignment horizontal="right" vertical="center"/>
    </xf>
    <xf numFmtId="177" fontId="23" fillId="31" borderId="31" xfId="0" applyNumberFormat="1" applyFont="1" applyFill="1" applyBorder="1" applyAlignment="1">
      <alignment horizontal="right" vertical="center"/>
    </xf>
    <xf numFmtId="0" fontId="22" fillId="31" borderId="24" xfId="0" applyFont="1" applyFill="1" applyBorder="1" applyAlignment="1">
      <alignment horizontal="center" vertical="center"/>
    </xf>
    <xf numFmtId="182" fontId="23" fillId="31" borderId="21" xfId="0" applyNumberFormat="1" applyFont="1" applyFill="1" applyBorder="1" applyAlignment="1">
      <alignment horizontal="right" vertical="center" shrinkToFit="1"/>
    </xf>
    <xf numFmtId="182" fontId="23" fillId="31" borderId="31" xfId="0" applyNumberFormat="1" applyFont="1" applyFill="1" applyBorder="1" applyAlignment="1">
      <alignment horizontal="right" vertical="center" shrinkToFit="1"/>
    </xf>
    <xf numFmtId="182" fontId="23" fillId="31" borderId="32" xfId="0" applyNumberFormat="1" applyFont="1" applyFill="1" applyBorder="1" applyAlignment="1">
      <alignment horizontal="right" vertical="center" shrinkToFit="1"/>
    </xf>
    <xf numFmtId="182" fontId="23" fillId="31" borderId="24" xfId="0" applyNumberFormat="1" applyFont="1" applyFill="1" applyBorder="1" applyAlignment="1">
      <alignment horizontal="right" vertical="center"/>
    </xf>
    <xf numFmtId="182" fontId="23" fillId="31" borderId="27" xfId="0" applyNumberFormat="1" applyFont="1" applyFill="1" applyBorder="1" applyAlignment="1">
      <alignment horizontal="right" vertical="center"/>
    </xf>
    <xf numFmtId="0" fontId="23" fillId="31" borderId="29" xfId="0" applyFont="1" applyFill="1" applyBorder="1" applyAlignment="1">
      <alignment horizontal="center" vertical="center"/>
    </xf>
    <xf numFmtId="0" fontId="23" fillId="31" borderId="3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49" fontId="23" fillId="0" borderId="63" xfId="0" applyNumberFormat="1" applyFont="1" applyFill="1" applyBorder="1" applyAlignment="1">
      <alignment horizontal="center" vertical="center"/>
    </xf>
    <xf numFmtId="49" fontId="23" fillId="0" borderId="37" xfId="0" applyNumberFormat="1" applyFont="1" applyFill="1" applyBorder="1" applyAlignment="1">
      <alignment horizontal="center" vertical="center"/>
    </xf>
    <xf numFmtId="49" fontId="23" fillId="0" borderId="64" xfId="0" applyNumberFormat="1" applyFont="1" applyFill="1" applyBorder="1" applyAlignment="1">
      <alignment horizontal="center" vertical="center"/>
    </xf>
    <xf numFmtId="182" fontId="23" fillId="0" borderId="32" xfId="0" applyNumberFormat="1" applyFont="1" applyFill="1" applyBorder="1" applyAlignment="1">
      <alignment horizontal="right" vertical="center"/>
    </xf>
    <xf numFmtId="182" fontId="23" fillId="0" borderId="24" xfId="0" applyNumberFormat="1" applyFont="1" applyFill="1" applyBorder="1" applyAlignment="1">
      <alignment horizontal="right" vertical="center"/>
    </xf>
    <xf numFmtId="182" fontId="23" fillId="0" borderId="27" xfId="0" applyNumberFormat="1" applyFont="1" applyFill="1" applyBorder="1" applyAlignment="1">
      <alignment horizontal="right" vertical="center"/>
    </xf>
    <xf numFmtId="49" fontId="23" fillId="0" borderId="65" xfId="0" applyNumberFormat="1" applyFont="1" applyFill="1" applyBorder="1" applyAlignment="1">
      <alignment horizontal="center" vertical="center"/>
    </xf>
    <xf numFmtId="49" fontId="23" fillId="0" borderId="66" xfId="0" applyNumberFormat="1" applyFont="1" applyFill="1" applyBorder="1" applyAlignment="1">
      <alignment horizontal="center" vertical="center"/>
    </xf>
    <xf numFmtId="49" fontId="23" fillId="0" borderId="67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49" fontId="22" fillId="0" borderId="60" xfId="0" applyNumberFormat="1" applyFont="1" applyFill="1" applyBorder="1" applyAlignment="1">
      <alignment horizontal="center" vertical="center"/>
    </xf>
    <xf numFmtId="49" fontId="22" fillId="0" borderId="61" xfId="0" applyNumberFormat="1" applyFont="1" applyFill="1" applyBorder="1" applyAlignment="1">
      <alignment horizontal="center" vertical="center"/>
    </xf>
    <xf numFmtId="49" fontId="22" fillId="0" borderId="62" xfId="0" applyNumberFormat="1" applyFont="1" applyFill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186" fontId="0" fillId="0" borderId="31" xfId="42" applyNumberFormat="1" applyFont="1" applyFill="1" applyBorder="1" applyAlignment="1">
      <alignment horizontal="right" vertical="center"/>
    </xf>
    <xf numFmtId="186" fontId="0" fillId="0" borderId="27" xfId="42" applyNumberFormat="1" applyFont="1" applyFill="1" applyBorder="1" applyAlignment="1">
      <alignment horizontal="right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right" vertical="center"/>
    </xf>
    <xf numFmtId="177" fontId="23" fillId="0" borderId="31" xfId="0" applyNumberFormat="1" applyFont="1" applyFill="1" applyBorder="1" applyAlignment="1">
      <alignment horizontal="right" vertical="center"/>
    </xf>
    <xf numFmtId="182" fontId="23" fillId="0" borderId="21" xfId="0" applyNumberFormat="1" applyFont="1" applyFill="1" applyBorder="1" applyAlignment="1">
      <alignment horizontal="right" vertical="center" shrinkToFit="1"/>
    </xf>
    <xf numFmtId="182" fontId="23" fillId="0" borderId="31" xfId="0" applyNumberFormat="1" applyFont="1" applyFill="1" applyBorder="1" applyAlignment="1">
      <alignment horizontal="right" vertical="center" shrinkToFit="1"/>
    </xf>
    <xf numFmtId="182" fontId="23" fillId="0" borderId="32" xfId="0" applyNumberFormat="1" applyFont="1" applyFill="1" applyBorder="1" applyAlignment="1">
      <alignment horizontal="right" vertical="center" shrinkToFit="1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altLang="ja-JP" sz="1800" b="1" i="0" u="none" strike="noStrike" baseline="0">
                <a:effectLst/>
              </a:rPr>
              <a:t>2021</a:t>
            </a:r>
            <a:r>
              <a:rPr lang="ja-JP" altLang="en-US" sz="1800" b="1" i="0" baseline="0"/>
              <a:t>年大塚山第</a:t>
            </a:r>
            <a:r>
              <a:rPr lang="en-US" altLang="ja-JP" sz="1800" b="1" i="0" baseline="0"/>
              <a:t>2</a:t>
            </a:r>
            <a:r>
              <a:rPr lang="ja-JP" altLang="en-US" sz="1800" b="1" i="0" baseline="0"/>
              <a:t>処分場　各観測井地下水位グラフ（</a:t>
            </a:r>
            <a:r>
              <a:rPr lang="en-US" altLang="ja-JP" sz="1800" b="1" i="0" baseline="0"/>
              <a:t>NSW)</a:t>
            </a:r>
            <a:endParaRPr lang="ja-JP" altLang="ja-JP" sz="1800" b="1" i="0" baseline="0"/>
          </a:p>
        </c:rich>
      </c:tx>
      <c:layout>
        <c:manualLayout>
          <c:xMode val="edge"/>
          <c:yMode val="edge"/>
          <c:x val="0.40278316462440816"/>
          <c:y val="8.8397790055248747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'2021年一覧表（ＮＳＷ）'!$C$2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'2021年一覧表（ＮＳＷ）'!$C$3:$C$54</c:f>
              <c:numCache>
                <c:formatCode>0.000_ </c:formatCode>
                <c:ptCount val="52"/>
                <c:pt idx="0">
                  <c:v>48.462000000000003</c:v>
                </c:pt>
                <c:pt idx="1">
                  <c:v>48.419000000000004</c:v>
                </c:pt>
                <c:pt idx="2">
                  <c:v>48.433000000000007</c:v>
                </c:pt>
                <c:pt idx="3">
                  <c:v>48.421000000000006</c:v>
                </c:pt>
                <c:pt idx="4">
                  <c:v>49.957000000000008</c:v>
                </c:pt>
                <c:pt idx="5">
                  <c:v>49.563000000000002</c:v>
                </c:pt>
                <c:pt idx="6">
                  <c:v>50.027000000000001</c:v>
                </c:pt>
                <c:pt idx="7">
                  <c:v>50.13</c:v>
                </c:pt>
                <c:pt idx="8">
                  <c:v>50.254000000000005</c:v>
                </c:pt>
                <c:pt idx="9">
                  <c:v>50.252000000000002</c:v>
                </c:pt>
                <c:pt idx="10">
                  <c:v>50.685000000000002</c:v>
                </c:pt>
                <c:pt idx="11">
                  <c:v>50.581000000000003</c:v>
                </c:pt>
                <c:pt idx="12">
                  <c:v>50.657000000000004</c:v>
                </c:pt>
                <c:pt idx="13">
                  <c:v>50.774000000000001</c:v>
                </c:pt>
                <c:pt idx="14">
                  <c:v>50.971000000000004</c:v>
                </c:pt>
                <c:pt idx="15">
                  <c:v>51.369</c:v>
                </c:pt>
                <c:pt idx="16">
                  <c:v>51.6</c:v>
                </c:pt>
                <c:pt idx="17">
                  <c:v>51.947000000000003</c:v>
                </c:pt>
                <c:pt idx="18">
                  <c:v>51.843000000000004</c:v>
                </c:pt>
                <c:pt idx="19">
                  <c:v>51.822000000000003</c:v>
                </c:pt>
                <c:pt idx="20">
                  <c:v>52.146000000000001</c:v>
                </c:pt>
                <c:pt idx="21">
                  <c:v>52.322000000000003</c:v>
                </c:pt>
                <c:pt idx="22">
                  <c:v>53.397000000000006</c:v>
                </c:pt>
                <c:pt idx="23">
                  <c:v>52.375</c:v>
                </c:pt>
                <c:pt idx="24">
                  <c:v>53.892000000000003</c:v>
                </c:pt>
                <c:pt idx="25">
                  <c:v>51.153000000000006</c:v>
                </c:pt>
                <c:pt idx="26">
                  <c:v>54.311999999999998</c:v>
                </c:pt>
                <c:pt idx="27">
                  <c:v>53.242000000000004</c:v>
                </c:pt>
                <c:pt idx="28">
                  <c:v>53.631</c:v>
                </c:pt>
                <c:pt idx="29">
                  <c:v>52.975000000000001</c:v>
                </c:pt>
                <c:pt idx="30">
                  <c:v>53.826999999999998</c:v>
                </c:pt>
                <c:pt idx="31">
                  <c:v>52.886000000000003</c:v>
                </c:pt>
                <c:pt idx="32">
                  <c:v>53.054000000000002</c:v>
                </c:pt>
                <c:pt idx="33">
                  <c:v>53.578000000000003</c:v>
                </c:pt>
                <c:pt idx="34">
                  <c:v>53.466000000000001</c:v>
                </c:pt>
                <c:pt idx="35">
                  <c:v>53.617000000000004</c:v>
                </c:pt>
                <c:pt idx="36">
                  <c:v>54.222000000000001</c:v>
                </c:pt>
                <c:pt idx="37">
                  <c:v>54.597999999999999</c:v>
                </c:pt>
                <c:pt idx="38">
                  <c:v>54.314999999999998</c:v>
                </c:pt>
                <c:pt idx="39">
                  <c:v>58.413000000000004</c:v>
                </c:pt>
                <c:pt idx="40">
                  <c:v>54.582000000000001</c:v>
                </c:pt>
                <c:pt idx="41">
                  <c:v>53.865000000000002</c:v>
                </c:pt>
                <c:pt idx="42">
                  <c:v>54.044000000000004</c:v>
                </c:pt>
                <c:pt idx="43">
                  <c:v>54.403000000000006</c:v>
                </c:pt>
                <c:pt idx="44">
                  <c:v>55.013000000000005</c:v>
                </c:pt>
                <c:pt idx="45">
                  <c:v>57.651000000000003</c:v>
                </c:pt>
                <c:pt idx="46">
                  <c:v>55.455000000000005</c:v>
                </c:pt>
                <c:pt idx="47">
                  <c:v>54.92</c:v>
                </c:pt>
                <c:pt idx="48">
                  <c:v>54.882000000000005</c:v>
                </c:pt>
                <c:pt idx="49">
                  <c:v>55.02</c:v>
                </c:pt>
                <c:pt idx="50">
                  <c:v>56.118000000000002</c:v>
                </c:pt>
                <c:pt idx="51">
                  <c:v>55.578000000000003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6B-4848-9962-9D18E2484B44}"/>
            </c:ext>
          </c:extLst>
        </c:ser>
        <c:ser>
          <c:idx val="1"/>
          <c:order val="1"/>
          <c:tx>
            <c:strRef>
              <c:f>'2021年一覧表（ＮＳＷ）'!$D$2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'2021年一覧表（ＮＳＷ）'!$D$3:$D$54</c:f>
              <c:numCache>
                <c:formatCode>0.000_ </c:formatCode>
                <c:ptCount val="52"/>
                <c:pt idx="0">
                  <c:v>46.19</c:v>
                </c:pt>
                <c:pt idx="1">
                  <c:v>46.15</c:v>
                </c:pt>
                <c:pt idx="2">
                  <c:v>46.105999999999995</c:v>
                </c:pt>
                <c:pt idx="3">
                  <c:v>46.156999999999996</c:v>
                </c:pt>
                <c:pt idx="4">
                  <c:v>46.402000000000001</c:v>
                </c:pt>
                <c:pt idx="5">
                  <c:v>46.658000000000001</c:v>
                </c:pt>
                <c:pt idx="6">
                  <c:v>46.850999999999999</c:v>
                </c:pt>
                <c:pt idx="7">
                  <c:v>46.616</c:v>
                </c:pt>
                <c:pt idx="8">
                  <c:v>46.628999999999998</c:v>
                </c:pt>
                <c:pt idx="9">
                  <c:v>46.596999999999994</c:v>
                </c:pt>
                <c:pt idx="10">
                  <c:v>46.595999999999997</c:v>
                </c:pt>
                <c:pt idx="11">
                  <c:v>46.478999999999999</c:v>
                </c:pt>
                <c:pt idx="12">
                  <c:v>46.521000000000001</c:v>
                </c:pt>
                <c:pt idx="13">
                  <c:v>46.606999999999999</c:v>
                </c:pt>
                <c:pt idx="14">
                  <c:v>46.540999999999997</c:v>
                </c:pt>
                <c:pt idx="15">
                  <c:v>47.098999999999997</c:v>
                </c:pt>
                <c:pt idx="16">
                  <c:v>47.242999999999995</c:v>
                </c:pt>
                <c:pt idx="17">
                  <c:v>47.375999999999998</c:v>
                </c:pt>
                <c:pt idx="18">
                  <c:v>47.338999999999999</c:v>
                </c:pt>
                <c:pt idx="19">
                  <c:v>47.393999999999998</c:v>
                </c:pt>
                <c:pt idx="20">
                  <c:v>47.414999999999999</c:v>
                </c:pt>
                <c:pt idx="21">
                  <c:v>47.482999999999997</c:v>
                </c:pt>
                <c:pt idx="22">
                  <c:v>47.442999999999998</c:v>
                </c:pt>
                <c:pt idx="23">
                  <c:v>47.509</c:v>
                </c:pt>
                <c:pt idx="24">
                  <c:v>49.600999999999999</c:v>
                </c:pt>
                <c:pt idx="25">
                  <c:v>46.567999999999998</c:v>
                </c:pt>
                <c:pt idx="26">
                  <c:v>46.932000000000002</c:v>
                </c:pt>
                <c:pt idx="27">
                  <c:v>46.902000000000001</c:v>
                </c:pt>
                <c:pt idx="28">
                  <c:v>47.771000000000001</c:v>
                </c:pt>
                <c:pt idx="29">
                  <c:v>46.850999999999999</c:v>
                </c:pt>
                <c:pt idx="30">
                  <c:v>47.203999999999994</c:v>
                </c:pt>
                <c:pt idx="31">
                  <c:v>46.923000000000002</c:v>
                </c:pt>
                <c:pt idx="32">
                  <c:v>46.957999999999998</c:v>
                </c:pt>
                <c:pt idx="33">
                  <c:v>47.31</c:v>
                </c:pt>
                <c:pt idx="34">
                  <c:v>47.338999999999999</c:v>
                </c:pt>
                <c:pt idx="35">
                  <c:v>47.382999999999996</c:v>
                </c:pt>
                <c:pt idx="36">
                  <c:v>47.557000000000002</c:v>
                </c:pt>
                <c:pt idx="37">
                  <c:v>47.617999999999995</c:v>
                </c:pt>
                <c:pt idx="38">
                  <c:v>47.585999999999999</c:v>
                </c:pt>
                <c:pt idx="39">
                  <c:v>55.44</c:v>
                </c:pt>
                <c:pt idx="40">
                  <c:v>47.021000000000001</c:v>
                </c:pt>
                <c:pt idx="41">
                  <c:v>46.929000000000002</c:v>
                </c:pt>
                <c:pt idx="42">
                  <c:v>47.060999999999993</c:v>
                </c:pt>
                <c:pt idx="43">
                  <c:v>47.668999999999997</c:v>
                </c:pt>
                <c:pt idx="44">
                  <c:v>49.408999999999999</c:v>
                </c:pt>
                <c:pt idx="45">
                  <c:v>55.182000000000002</c:v>
                </c:pt>
                <c:pt idx="46">
                  <c:v>48.235999999999997</c:v>
                </c:pt>
                <c:pt idx="47">
                  <c:v>48.298000000000002</c:v>
                </c:pt>
                <c:pt idx="48">
                  <c:v>48.217999999999996</c:v>
                </c:pt>
                <c:pt idx="49">
                  <c:v>48.356999999999999</c:v>
                </c:pt>
                <c:pt idx="50">
                  <c:v>48.762999999999998</c:v>
                </c:pt>
                <c:pt idx="51">
                  <c:v>49.072000000000003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6B-4848-9962-9D18E2484B44}"/>
            </c:ext>
          </c:extLst>
        </c:ser>
        <c:ser>
          <c:idx val="2"/>
          <c:order val="2"/>
          <c:tx>
            <c:strRef>
              <c:f>'2021年一覧表（ＮＳＷ）'!$E$2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'2021年一覧表（ＮＳＷ）'!$E$3:$E$54</c:f>
              <c:numCache>
                <c:formatCode>0.000_ </c:formatCode>
                <c:ptCount val="52"/>
                <c:pt idx="0">
                  <c:v>64.649000000000001</c:v>
                </c:pt>
                <c:pt idx="1">
                  <c:v>64.593000000000004</c:v>
                </c:pt>
                <c:pt idx="2">
                  <c:v>64.581999999999994</c:v>
                </c:pt>
                <c:pt idx="3">
                  <c:v>64.397999999999996</c:v>
                </c:pt>
                <c:pt idx="4">
                  <c:v>64.638000000000005</c:v>
                </c:pt>
                <c:pt idx="5">
                  <c:v>64.62</c:v>
                </c:pt>
                <c:pt idx="6">
                  <c:v>64.856999999999999</c:v>
                </c:pt>
                <c:pt idx="7">
                  <c:v>64.600999999999999</c:v>
                </c:pt>
                <c:pt idx="8">
                  <c:v>64.603999999999999</c:v>
                </c:pt>
                <c:pt idx="9">
                  <c:v>64.457999999999998</c:v>
                </c:pt>
                <c:pt idx="10">
                  <c:v>64.576999999999998</c:v>
                </c:pt>
                <c:pt idx="11">
                  <c:v>64.555000000000007</c:v>
                </c:pt>
                <c:pt idx="12">
                  <c:v>64.626000000000005</c:v>
                </c:pt>
                <c:pt idx="13">
                  <c:v>64.649000000000001</c:v>
                </c:pt>
                <c:pt idx="14">
                  <c:v>64.405000000000001</c:v>
                </c:pt>
                <c:pt idx="15">
                  <c:v>64.619</c:v>
                </c:pt>
                <c:pt idx="16">
                  <c:v>64.619</c:v>
                </c:pt>
                <c:pt idx="17">
                  <c:v>64.7</c:v>
                </c:pt>
                <c:pt idx="18">
                  <c:v>64.682000000000002</c:v>
                </c:pt>
                <c:pt idx="19">
                  <c:v>64.808999999999997</c:v>
                </c:pt>
                <c:pt idx="20">
                  <c:v>64.876999999999995</c:v>
                </c:pt>
                <c:pt idx="21">
                  <c:v>64.771999999999991</c:v>
                </c:pt>
                <c:pt idx="22">
                  <c:v>64.781999999999996</c:v>
                </c:pt>
                <c:pt idx="23">
                  <c:v>64.837999999999994</c:v>
                </c:pt>
                <c:pt idx="24">
                  <c:v>64.795000000000002</c:v>
                </c:pt>
                <c:pt idx="25">
                  <c:v>64.620999999999995</c:v>
                </c:pt>
                <c:pt idx="26">
                  <c:v>64.86699999999999</c:v>
                </c:pt>
                <c:pt idx="27">
                  <c:v>65.073999999999998</c:v>
                </c:pt>
                <c:pt idx="28">
                  <c:v>65.099000000000004</c:v>
                </c:pt>
                <c:pt idx="29">
                  <c:v>65.099000000000004</c:v>
                </c:pt>
                <c:pt idx="30">
                  <c:v>65.174000000000007</c:v>
                </c:pt>
                <c:pt idx="31">
                  <c:v>65.2</c:v>
                </c:pt>
                <c:pt idx="32">
                  <c:v>65.111999999999995</c:v>
                </c:pt>
                <c:pt idx="33">
                  <c:v>65.088999999999999</c:v>
                </c:pt>
                <c:pt idx="34">
                  <c:v>65.131</c:v>
                </c:pt>
                <c:pt idx="35">
                  <c:v>65.072000000000003</c:v>
                </c:pt>
                <c:pt idx="36">
                  <c:v>65.356999999999999</c:v>
                </c:pt>
                <c:pt idx="37">
                  <c:v>65.554000000000002</c:v>
                </c:pt>
                <c:pt idx="38">
                  <c:v>65.578999999999994</c:v>
                </c:pt>
                <c:pt idx="39">
                  <c:v>65.751999999999995</c:v>
                </c:pt>
                <c:pt idx="40">
                  <c:v>65.727999999999994</c:v>
                </c:pt>
                <c:pt idx="41">
                  <c:v>65.468999999999994</c:v>
                </c:pt>
                <c:pt idx="42">
                  <c:v>65.370999999999995</c:v>
                </c:pt>
                <c:pt idx="43">
                  <c:v>65.456999999999994</c:v>
                </c:pt>
                <c:pt idx="44">
                  <c:v>65.37299999999999</c:v>
                </c:pt>
                <c:pt idx="45">
                  <c:v>65.524000000000001</c:v>
                </c:pt>
                <c:pt idx="46">
                  <c:v>65.736999999999995</c:v>
                </c:pt>
                <c:pt idx="47">
                  <c:v>65.599999999999994</c:v>
                </c:pt>
                <c:pt idx="48">
                  <c:v>65.588999999999999</c:v>
                </c:pt>
                <c:pt idx="49">
                  <c:v>65.774000000000001</c:v>
                </c:pt>
                <c:pt idx="50">
                  <c:v>65.739999999999995</c:v>
                </c:pt>
                <c:pt idx="51">
                  <c:v>65.69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6B-4848-9962-9D18E2484B44}"/>
            </c:ext>
          </c:extLst>
        </c:ser>
        <c:ser>
          <c:idx val="3"/>
          <c:order val="3"/>
          <c:tx>
            <c:strRef>
              <c:f>'2021年一覧表（ＮＳＷ）'!$F$2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'2021年一覧表（ＮＳＷ）'!$F$3:$F$54</c:f>
              <c:numCache>
                <c:formatCode>0.000_ </c:formatCode>
                <c:ptCount val="52"/>
                <c:pt idx="0">
                  <c:v>50.029999999999994</c:v>
                </c:pt>
                <c:pt idx="1">
                  <c:v>49.967999999999996</c:v>
                </c:pt>
                <c:pt idx="2">
                  <c:v>49.947999999999993</c:v>
                </c:pt>
                <c:pt idx="3">
                  <c:v>49.932999999999993</c:v>
                </c:pt>
                <c:pt idx="4">
                  <c:v>50.872999999999998</c:v>
                </c:pt>
                <c:pt idx="5">
                  <c:v>51.14</c:v>
                </c:pt>
                <c:pt idx="6">
                  <c:v>51.352999999999994</c:v>
                </c:pt>
                <c:pt idx="7">
                  <c:v>51.413999999999994</c:v>
                </c:pt>
                <c:pt idx="8">
                  <c:v>51.391999999999996</c:v>
                </c:pt>
                <c:pt idx="9">
                  <c:v>51.399000000000001</c:v>
                </c:pt>
                <c:pt idx="10">
                  <c:v>51.437999999999995</c:v>
                </c:pt>
                <c:pt idx="11">
                  <c:v>51.372999999999998</c:v>
                </c:pt>
                <c:pt idx="12">
                  <c:v>51.458999999999996</c:v>
                </c:pt>
                <c:pt idx="13">
                  <c:v>51.525999999999996</c:v>
                </c:pt>
                <c:pt idx="14">
                  <c:v>51.600999999999999</c:v>
                </c:pt>
                <c:pt idx="15">
                  <c:v>51.946999999999996</c:v>
                </c:pt>
                <c:pt idx="16">
                  <c:v>52.355999999999995</c:v>
                </c:pt>
                <c:pt idx="17">
                  <c:v>52.592999999999996</c:v>
                </c:pt>
                <c:pt idx="18">
                  <c:v>52.465999999999994</c:v>
                </c:pt>
                <c:pt idx="19">
                  <c:v>52.467999999999996</c:v>
                </c:pt>
                <c:pt idx="20">
                  <c:v>52.678999999999995</c:v>
                </c:pt>
                <c:pt idx="21">
                  <c:v>52.786999999999992</c:v>
                </c:pt>
                <c:pt idx="22">
                  <c:v>52.814999999999998</c:v>
                </c:pt>
                <c:pt idx="23">
                  <c:v>52.782999999999994</c:v>
                </c:pt>
                <c:pt idx="24">
                  <c:v>53.466999999999999</c:v>
                </c:pt>
                <c:pt idx="25">
                  <c:v>51.665999999999997</c:v>
                </c:pt>
                <c:pt idx="26">
                  <c:v>53.500999999999991</c:v>
                </c:pt>
                <c:pt idx="27">
                  <c:v>53.009</c:v>
                </c:pt>
                <c:pt idx="28">
                  <c:v>53.351999999999997</c:v>
                </c:pt>
                <c:pt idx="29">
                  <c:v>52.835999999999999</c:v>
                </c:pt>
                <c:pt idx="30">
                  <c:v>53.230999999999995</c:v>
                </c:pt>
                <c:pt idx="31">
                  <c:v>52.750999999999991</c:v>
                </c:pt>
                <c:pt idx="32">
                  <c:v>52.838999999999999</c:v>
                </c:pt>
                <c:pt idx="33">
                  <c:v>53.460999999999999</c:v>
                </c:pt>
                <c:pt idx="34">
                  <c:v>53.300999999999995</c:v>
                </c:pt>
                <c:pt idx="35">
                  <c:v>53.348999999999997</c:v>
                </c:pt>
                <c:pt idx="36">
                  <c:v>53.765999999999991</c:v>
                </c:pt>
                <c:pt idx="37">
                  <c:v>53.951999999999998</c:v>
                </c:pt>
                <c:pt idx="38">
                  <c:v>53.788999999999994</c:v>
                </c:pt>
                <c:pt idx="39">
                  <c:v>56.286999999999992</c:v>
                </c:pt>
                <c:pt idx="40">
                  <c:v>53.534999999999997</c:v>
                </c:pt>
                <c:pt idx="41">
                  <c:v>53.087999999999994</c:v>
                </c:pt>
                <c:pt idx="42">
                  <c:v>53.215999999999994</c:v>
                </c:pt>
                <c:pt idx="43">
                  <c:v>53.768000000000001</c:v>
                </c:pt>
                <c:pt idx="44">
                  <c:v>54.135999999999996</c:v>
                </c:pt>
                <c:pt idx="45">
                  <c:v>56.022999999999996</c:v>
                </c:pt>
                <c:pt idx="46">
                  <c:v>54.298999999999992</c:v>
                </c:pt>
                <c:pt idx="47">
                  <c:v>54.107999999999997</c:v>
                </c:pt>
                <c:pt idx="48">
                  <c:v>54.028999999999996</c:v>
                </c:pt>
                <c:pt idx="49">
                  <c:v>54.144999999999996</c:v>
                </c:pt>
                <c:pt idx="50">
                  <c:v>54.927999999999997</c:v>
                </c:pt>
                <c:pt idx="51">
                  <c:v>54.420999999999992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6B-4848-9962-9D18E2484B44}"/>
            </c:ext>
          </c:extLst>
        </c:ser>
        <c:ser>
          <c:idx val="4"/>
          <c:order val="4"/>
          <c:tx>
            <c:strRef>
              <c:f>'2021年一覧表（ＮＳＷ）'!$G$2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'2021年一覧表（ＮＳＷ）'!$G$3:$G$54</c:f>
              <c:numCache>
                <c:formatCode>0.000_ </c:formatCode>
                <c:ptCount val="52"/>
                <c:pt idx="0">
                  <c:v>49.688000000000002</c:v>
                </c:pt>
                <c:pt idx="1">
                  <c:v>49.658000000000001</c:v>
                </c:pt>
                <c:pt idx="2">
                  <c:v>49.641000000000005</c:v>
                </c:pt>
                <c:pt idx="3">
                  <c:v>49.635000000000005</c:v>
                </c:pt>
                <c:pt idx="4">
                  <c:v>50.102000000000004</c:v>
                </c:pt>
                <c:pt idx="5">
                  <c:v>50.524999999999999</c:v>
                </c:pt>
                <c:pt idx="6">
                  <c:v>50.718000000000004</c:v>
                </c:pt>
                <c:pt idx="7">
                  <c:v>50.623999999999995</c:v>
                </c:pt>
                <c:pt idx="8">
                  <c:v>50.588999999999999</c:v>
                </c:pt>
                <c:pt idx="9">
                  <c:v>50.581000000000003</c:v>
                </c:pt>
                <c:pt idx="10">
                  <c:v>50.388999999999996</c:v>
                </c:pt>
                <c:pt idx="11">
                  <c:v>50.241</c:v>
                </c:pt>
                <c:pt idx="12">
                  <c:v>50.344999999999999</c:v>
                </c:pt>
                <c:pt idx="13">
                  <c:v>50.394999999999996</c:v>
                </c:pt>
                <c:pt idx="14">
                  <c:v>50.382999999999996</c:v>
                </c:pt>
                <c:pt idx="15">
                  <c:v>50.853000000000002</c:v>
                </c:pt>
                <c:pt idx="16">
                  <c:v>51.2</c:v>
                </c:pt>
                <c:pt idx="17">
                  <c:v>51.35</c:v>
                </c:pt>
                <c:pt idx="19">
                  <c:v>51.314999999999998</c:v>
                </c:pt>
                <c:pt idx="20">
                  <c:v>51.414999999999999</c:v>
                </c:pt>
                <c:pt idx="21">
                  <c:v>51.460999999999999</c:v>
                </c:pt>
                <c:pt idx="22">
                  <c:v>51.481999999999999</c:v>
                </c:pt>
                <c:pt idx="23">
                  <c:v>51.47</c:v>
                </c:pt>
                <c:pt idx="24">
                  <c:v>51.975000000000001</c:v>
                </c:pt>
                <c:pt idx="25">
                  <c:v>50.484000000000002</c:v>
                </c:pt>
                <c:pt idx="26">
                  <c:v>51.460999999999999</c:v>
                </c:pt>
                <c:pt idx="27">
                  <c:v>51.185000000000002</c:v>
                </c:pt>
                <c:pt idx="28">
                  <c:v>51.66</c:v>
                </c:pt>
                <c:pt idx="29">
                  <c:v>51.274999999999999</c:v>
                </c:pt>
                <c:pt idx="30">
                  <c:v>51.487000000000002</c:v>
                </c:pt>
                <c:pt idx="31">
                  <c:v>51.131</c:v>
                </c:pt>
                <c:pt idx="32">
                  <c:v>51.111000000000004</c:v>
                </c:pt>
                <c:pt idx="33">
                  <c:v>51.683</c:v>
                </c:pt>
                <c:pt idx="34">
                  <c:v>51.664999999999999</c:v>
                </c:pt>
                <c:pt idx="35">
                  <c:v>51.741</c:v>
                </c:pt>
                <c:pt idx="36">
                  <c:v>51.948</c:v>
                </c:pt>
                <c:pt idx="37">
                  <c:v>52.034999999999997</c:v>
                </c:pt>
                <c:pt idx="38">
                  <c:v>51.957999999999998</c:v>
                </c:pt>
                <c:pt idx="39">
                  <c:v>53.655999999999999</c:v>
                </c:pt>
                <c:pt idx="40">
                  <c:v>51.442999999999998</c:v>
                </c:pt>
                <c:pt idx="41">
                  <c:v>51.188000000000002</c:v>
                </c:pt>
                <c:pt idx="42">
                  <c:v>51.34</c:v>
                </c:pt>
                <c:pt idx="43">
                  <c:v>51.863</c:v>
                </c:pt>
                <c:pt idx="44">
                  <c:v>52.218000000000004</c:v>
                </c:pt>
                <c:pt idx="45">
                  <c:v>53.507999999999996</c:v>
                </c:pt>
                <c:pt idx="46">
                  <c:v>52.244</c:v>
                </c:pt>
                <c:pt idx="47">
                  <c:v>52.174999999999997</c:v>
                </c:pt>
                <c:pt idx="48">
                  <c:v>52.14</c:v>
                </c:pt>
                <c:pt idx="49">
                  <c:v>52.216000000000001</c:v>
                </c:pt>
                <c:pt idx="50">
                  <c:v>52.742999999999995</c:v>
                </c:pt>
                <c:pt idx="51">
                  <c:v>52.385000000000005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6B-4848-9962-9D18E2484B44}"/>
            </c:ext>
          </c:extLst>
        </c:ser>
        <c:ser>
          <c:idx val="5"/>
          <c:order val="5"/>
          <c:tx>
            <c:strRef>
              <c:f>'2021年一覧表（ＮＳＷ）'!$H$2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'2021年一覧表（ＮＳＷ）'!$H$3:$H$54</c:f>
              <c:numCache>
                <c:formatCode>0.000_ </c:formatCode>
                <c:ptCount val="52"/>
                <c:pt idx="0">
                  <c:v>49.984999999999999</c:v>
                </c:pt>
                <c:pt idx="1">
                  <c:v>49.957999999999998</c:v>
                </c:pt>
                <c:pt idx="2">
                  <c:v>49.932000000000002</c:v>
                </c:pt>
                <c:pt idx="3">
                  <c:v>49.9</c:v>
                </c:pt>
                <c:pt idx="4">
                  <c:v>50.714999999999996</c:v>
                </c:pt>
                <c:pt idx="5">
                  <c:v>51.247</c:v>
                </c:pt>
                <c:pt idx="6">
                  <c:v>51.319000000000003</c:v>
                </c:pt>
                <c:pt idx="7">
                  <c:v>51.697999999999993</c:v>
                </c:pt>
                <c:pt idx="8">
                  <c:v>51.614999999999995</c:v>
                </c:pt>
                <c:pt idx="9">
                  <c:v>51.478999999999999</c:v>
                </c:pt>
                <c:pt idx="10">
                  <c:v>52.55</c:v>
                </c:pt>
                <c:pt idx="11">
                  <c:v>51.655999999999999</c:v>
                </c:pt>
                <c:pt idx="12">
                  <c:v>51.756</c:v>
                </c:pt>
                <c:pt idx="13">
                  <c:v>51.774999999999999</c:v>
                </c:pt>
                <c:pt idx="14">
                  <c:v>52.037999999999997</c:v>
                </c:pt>
                <c:pt idx="15">
                  <c:v>52.716999999999999</c:v>
                </c:pt>
                <c:pt idx="16">
                  <c:v>53.89</c:v>
                </c:pt>
                <c:pt idx="17">
                  <c:v>54.213999999999999</c:v>
                </c:pt>
                <c:pt idx="18">
                  <c:v>53.963999999999999</c:v>
                </c:pt>
                <c:pt idx="19">
                  <c:v>53.984999999999999</c:v>
                </c:pt>
                <c:pt idx="20">
                  <c:v>54.332999999999998</c:v>
                </c:pt>
                <c:pt idx="21">
                  <c:v>54.552999999999997</c:v>
                </c:pt>
                <c:pt idx="22">
                  <c:v>54.506</c:v>
                </c:pt>
                <c:pt idx="23">
                  <c:v>54.245999999999995</c:v>
                </c:pt>
                <c:pt idx="24">
                  <c:v>55.057000000000002</c:v>
                </c:pt>
                <c:pt idx="25">
                  <c:v>52.057999999999993</c:v>
                </c:pt>
                <c:pt idx="26">
                  <c:v>56.727999999999994</c:v>
                </c:pt>
                <c:pt idx="27">
                  <c:v>55.881999999999998</c:v>
                </c:pt>
                <c:pt idx="28">
                  <c:v>55.304000000000002</c:v>
                </c:pt>
                <c:pt idx="29">
                  <c:v>54.444999999999993</c:v>
                </c:pt>
                <c:pt idx="30">
                  <c:v>55.062999999999995</c:v>
                </c:pt>
                <c:pt idx="31">
                  <c:v>54.722999999999999</c:v>
                </c:pt>
                <c:pt idx="32">
                  <c:v>54.542000000000002</c:v>
                </c:pt>
                <c:pt idx="33">
                  <c:v>55.480999999999995</c:v>
                </c:pt>
                <c:pt idx="34">
                  <c:v>55.778999999999996</c:v>
                </c:pt>
                <c:pt idx="35">
                  <c:v>56.091999999999999</c:v>
                </c:pt>
                <c:pt idx="36">
                  <c:v>56.828999999999994</c:v>
                </c:pt>
                <c:pt idx="37">
                  <c:v>57.111999999999995</c:v>
                </c:pt>
                <c:pt idx="38">
                  <c:v>56.548000000000002</c:v>
                </c:pt>
                <c:pt idx="39">
                  <c:v>58.683</c:v>
                </c:pt>
                <c:pt idx="40">
                  <c:v>56.570999999999998</c:v>
                </c:pt>
                <c:pt idx="41">
                  <c:v>55.019999999999996</c:v>
                </c:pt>
                <c:pt idx="42">
                  <c:v>55.286000000000001</c:v>
                </c:pt>
                <c:pt idx="43">
                  <c:v>55.942</c:v>
                </c:pt>
                <c:pt idx="44">
                  <c:v>56.298000000000002</c:v>
                </c:pt>
                <c:pt idx="45">
                  <c:v>57.981999999999999</c:v>
                </c:pt>
                <c:pt idx="46">
                  <c:v>57.606999999999999</c:v>
                </c:pt>
                <c:pt idx="47">
                  <c:v>57.03</c:v>
                </c:pt>
                <c:pt idx="48">
                  <c:v>56.992999999999995</c:v>
                </c:pt>
                <c:pt idx="49">
                  <c:v>57.065999999999995</c:v>
                </c:pt>
                <c:pt idx="50">
                  <c:v>57.5</c:v>
                </c:pt>
                <c:pt idx="51">
                  <c:v>56.929000000000002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B6B-4848-9962-9D18E2484B44}"/>
            </c:ext>
          </c:extLst>
        </c:ser>
        <c:ser>
          <c:idx val="6"/>
          <c:order val="6"/>
          <c:tx>
            <c:strRef>
              <c:f>'2021年一覧表（ＮＳＷ）'!$I$2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'2021年一覧表（ＮＳＷ）'!$I$3:$I$54</c:f>
              <c:numCache>
                <c:formatCode>0.000_ </c:formatCode>
                <c:ptCount val="52"/>
                <c:pt idx="0">
                  <c:v>48.506</c:v>
                </c:pt>
                <c:pt idx="1">
                  <c:v>48.313000000000002</c:v>
                </c:pt>
                <c:pt idx="2">
                  <c:v>48.474999999999994</c:v>
                </c:pt>
                <c:pt idx="3">
                  <c:v>48.444000000000003</c:v>
                </c:pt>
                <c:pt idx="4">
                  <c:v>49.351999999999997</c:v>
                </c:pt>
                <c:pt idx="5">
                  <c:v>49.531999999999996</c:v>
                </c:pt>
                <c:pt idx="6">
                  <c:v>49.635999999999996</c:v>
                </c:pt>
                <c:pt idx="7">
                  <c:v>49.661000000000001</c:v>
                </c:pt>
                <c:pt idx="8">
                  <c:v>49.593999999999994</c:v>
                </c:pt>
                <c:pt idx="9">
                  <c:v>49.524000000000001</c:v>
                </c:pt>
                <c:pt idx="10">
                  <c:v>49.692</c:v>
                </c:pt>
                <c:pt idx="11">
                  <c:v>49.095999999999997</c:v>
                </c:pt>
                <c:pt idx="12">
                  <c:v>49.141999999999996</c:v>
                </c:pt>
                <c:pt idx="13">
                  <c:v>49.22</c:v>
                </c:pt>
                <c:pt idx="14">
                  <c:v>49.283000000000001</c:v>
                </c:pt>
                <c:pt idx="15">
                  <c:v>50.272999999999996</c:v>
                </c:pt>
                <c:pt idx="16">
                  <c:v>50.513999999999996</c:v>
                </c:pt>
                <c:pt idx="17">
                  <c:v>50.643999999999998</c:v>
                </c:pt>
                <c:pt idx="18">
                  <c:v>50.595999999999997</c:v>
                </c:pt>
                <c:pt idx="19">
                  <c:v>50.622999999999998</c:v>
                </c:pt>
                <c:pt idx="20">
                  <c:v>50.688000000000002</c:v>
                </c:pt>
                <c:pt idx="21">
                  <c:v>50.769999999999996</c:v>
                </c:pt>
                <c:pt idx="22">
                  <c:v>50.765000000000001</c:v>
                </c:pt>
                <c:pt idx="23">
                  <c:v>50.697000000000003</c:v>
                </c:pt>
                <c:pt idx="24">
                  <c:v>51.820999999999998</c:v>
                </c:pt>
                <c:pt idx="25">
                  <c:v>49.55</c:v>
                </c:pt>
                <c:pt idx="26">
                  <c:v>51.05</c:v>
                </c:pt>
                <c:pt idx="27">
                  <c:v>50.730999999999995</c:v>
                </c:pt>
                <c:pt idx="28">
                  <c:v>51.095999999999997</c:v>
                </c:pt>
                <c:pt idx="29">
                  <c:v>51.823</c:v>
                </c:pt>
                <c:pt idx="30">
                  <c:v>50.95</c:v>
                </c:pt>
                <c:pt idx="31">
                  <c:v>50.632999999999996</c:v>
                </c:pt>
                <c:pt idx="32">
                  <c:v>50.323</c:v>
                </c:pt>
                <c:pt idx="33">
                  <c:v>51.253</c:v>
                </c:pt>
                <c:pt idx="34">
                  <c:v>51.370999999999995</c:v>
                </c:pt>
                <c:pt idx="35">
                  <c:v>51.497999999999998</c:v>
                </c:pt>
                <c:pt idx="36">
                  <c:v>51.78</c:v>
                </c:pt>
                <c:pt idx="37">
                  <c:v>51.896000000000001</c:v>
                </c:pt>
                <c:pt idx="38">
                  <c:v>51.704000000000001</c:v>
                </c:pt>
                <c:pt idx="39">
                  <c:v>54.357999999999997</c:v>
                </c:pt>
                <c:pt idx="40">
                  <c:v>51.168999999999997</c:v>
                </c:pt>
                <c:pt idx="41">
                  <c:v>50.483999999999995</c:v>
                </c:pt>
                <c:pt idx="42">
                  <c:v>50.593999999999994</c:v>
                </c:pt>
                <c:pt idx="43">
                  <c:v>51.58</c:v>
                </c:pt>
                <c:pt idx="44">
                  <c:v>52.222999999999999</c:v>
                </c:pt>
                <c:pt idx="45">
                  <c:v>54.064</c:v>
                </c:pt>
                <c:pt idx="46">
                  <c:v>52.430999999999997</c:v>
                </c:pt>
                <c:pt idx="47">
                  <c:v>52.25</c:v>
                </c:pt>
                <c:pt idx="48">
                  <c:v>52.191000000000003</c:v>
                </c:pt>
                <c:pt idx="49">
                  <c:v>52.286999999999999</c:v>
                </c:pt>
                <c:pt idx="50">
                  <c:v>52.978999999999999</c:v>
                </c:pt>
                <c:pt idx="51">
                  <c:v>52.457000000000001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B6B-4848-9962-9D18E2484B44}"/>
            </c:ext>
          </c:extLst>
        </c:ser>
        <c:ser>
          <c:idx val="7"/>
          <c:order val="7"/>
          <c:tx>
            <c:strRef>
              <c:f>'2021年一覧表（ＮＳＷ）'!$J$2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'2021年一覧表（ＮＳＷ）'!$J$3:$J$54</c:f>
              <c:numCache>
                <c:formatCode>0.000_ </c:formatCode>
                <c:ptCount val="52"/>
                <c:pt idx="0">
                  <c:v>49.777000000000001</c:v>
                </c:pt>
                <c:pt idx="1">
                  <c:v>49.709000000000003</c:v>
                </c:pt>
                <c:pt idx="2">
                  <c:v>49.709000000000003</c:v>
                </c:pt>
                <c:pt idx="3">
                  <c:v>49.765999999999998</c:v>
                </c:pt>
                <c:pt idx="4">
                  <c:v>50.000999999999998</c:v>
                </c:pt>
                <c:pt idx="5">
                  <c:v>50.290999999999997</c:v>
                </c:pt>
                <c:pt idx="6">
                  <c:v>50.405999999999999</c:v>
                </c:pt>
                <c:pt idx="7">
                  <c:v>50.292999999999999</c:v>
                </c:pt>
                <c:pt idx="8">
                  <c:v>50.268000000000001</c:v>
                </c:pt>
                <c:pt idx="9">
                  <c:v>50.317999999999998</c:v>
                </c:pt>
                <c:pt idx="10">
                  <c:v>50.051000000000002</c:v>
                </c:pt>
                <c:pt idx="11">
                  <c:v>50.018000000000001</c:v>
                </c:pt>
                <c:pt idx="12">
                  <c:v>50.213999999999999</c:v>
                </c:pt>
                <c:pt idx="13">
                  <c:v>50.155000000000001</c:v>
                </c:pt>
                <c:pt idx="14">
                  <c:v>50.152999999999999</c:v>
                </c:pt>
                <c:pt idx="15">
                  <c:v>50.713000000000001</c:v>
                </c:pt>
                <c:pt idx="16">
                  <c:v>50.688000000000002</c:v>
                </c:pt>
                <c:pt idx="17">
                  <c:v>50.808</c:v>
                </c:pt>
                <c:pt idx="18">
                  <c:v>50.790999999999997</c:v>
                </c:pt>
                <c:pt idx="19">
                  <c:v>50.786999999999999</c:v>
                </c:pt>
                <c:pt idx="20">
                  <c:v>50.774000000000001</c:v>
                </c:pt>
                <c:pt idx="21">
                  <c:v>50.884999999999998</c:v>
                </c:pt>
                <c:pt idx="22">
                  <c:v>50.899000000000001</c:v>
                </c:pt>
                <c:pt idx="23">
                  <c:v>50.886000000000003</c:v>
                </c:pt>
                <c:pt idx="24">
                  <c:v>51.174999999999997</c:v>
                </c:pt>
                <c:pt idx="25">
                  <c:v>50.015999999999998</c:v>
                </c:pt>
                <c:pt idx="26">
                  <c:v>50.927999999999997</c:v>
                </c:pt>
                <c:pt idx="27">
                  <c:v>50.709000000000003</c:v>
                </c:pt>
                <c:pt idx="28">
                  <c:v>50.673000000000002</c:v>
                </c:pt>
                <c:pt idx="29">
                  <c:v>51.396000000000001</c:v>
                </c:pt>
                <c:pt idx="30">
                  <c:v>50.832999999999998</c:v>
                </c:pt>
                <c:pt idx="31">
                  <c:v>50.929000000000002</c:v>
                </c:pt>
                <c:pt idx="32">
                  <c:v>50.673999999999999</c:v>
                </c:pt>
                <c:pt idx="33">
                  <c:v>51.057000000000002</c:v>
                </c:pt>
                <c:pt idx="34">
                  <c:v>51.015999999999998</c:v>
                </c:pt>
                <c:pt idx="35">
                  <c:v>51.088000000000001</c:v>
                </c:pt>
                <c:pt idx="36">
                  <c:v>51.204000000000001</c:v>
                </c:pt>
                <c:pt idx="37">
                  <c:v>51.265999999999998</c:v>
                </c:pt>
                <c:pt idx="38">
                  <c:v>51.201000000000001</c:v>
                </c:pt>
                <c:pt idx="39">
                  <c:v>51.989000000000004</c:v>
                </c:pt>
                <c:pt idx="40">
                  <c:v>50.853000000000002</c:v>
                </c:pt>
                <c:pt idx="41">
                  <c:v>50.683</c:v>
                </c:pt>
                <c:pt idx="42">
                  <c:v>50.978999999999999</c:v>
                </c:pt>
                <c:pt idx="43">
                  <c:v>51.112000000000002</c:v>
                </c:pt>
                <c:pt idx="44">
                  <c:v>51.489000000000004</c:v>
                </c:pt>
                <c:pt idx="45">
                  <c:v>52.037999999999997</c:v>
                </c:pt>
                <c:pt idx="46">
                  <c:v>51.41</c:v>
                </c:pt>
                <c:pt idx="47">
                  <c:v>51.334000000000003</c:v>
                </c:pt>
                <c:pt idx="48">
                  <c:v>51.338999999999999</c:v>
                </c:pt>
                <c:pt idx="49">
                  <c:v>51.361000000000004</c:v>
                </c:pt>
                <c:pt idx="50">
                  <c:v>51.454000000000001</c:v>
                </c:pt>
                <c:pt idx="51">
                  <c:v>51.543999999999997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B6B-4848-9962-9D18E2484B44}"/>
            </c:ext>
          </c:extLst>
        </c:ser>
        <c:ser>
          <c:idx val="8"/>
          <c:order val="8"/>
          <c:tx>
            <c:strRef>
              <c:f>'2021年一覧表（ＮＳＷ）'!$K$2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'2021年一覧表（ＮＳＷ）'!$K$3:$K$54</c:f>
              <c:numCache>
                <c:formatCode>0.000_ </c:formatCode>
                <c:ptCount val="52"/>
                <c:pt idx="0">
                  <c:v>60.313000000000002</c:v>
                </c:pt>
                <c:pt idx="1">
                  <c:v>60.023000000000003</c:v>
                </c:pt>
                <c:pt idx="2">
                  <c:v>59.945</c:v>
                </c:pt>
                <c:pt idx="3">
                  <c:v>59.907000000000004</c:v>
                </c:pt>
                <c:pt idx="4">
                  <c:v>60.268000000000001</c:v>
                </c:pt>
                <c:pt idx="5">
                  <c:v>60.605000000000004</c:v>
                </c:pt>
                <c:pt idx="6">
                  <c:v>60.758000000000003</c:v>
                </c:pt>
                <c:pt idx="7">
                  <c:v>60.637999999999998</c:v>
                </c:pt>
                <c:pt idx="8">
                  <c:v>60.603999999999999</c:v>
                </c:pt>
                <c:pt idx="9">
                  <c:v>60.478999999999999</c:v>
                </c:pt>
                <c:pt idx="10">
                  <c:v>60.667999999999999</c:v>
                </c:pt>
                <c:pt idx="11">
                  <c:v>60.742000000000004</c:v>
                </c:pt>
                <c:pt idx="12">
                  <c:v>60.923999999999999</c:v>
                </c:pt>
                <c:pt idx="13">
                  <c:v>60.92</c:v>
                </c:pt>
                <c:pt idx="14">
                  <c:v>60.89</c:v>
                </c:pt>
                <c:pt idx="15">
                  <c:v>61.027999999999999</c:v>
                </c:pt>
                <c:pt idx="16">
                  <c:v>61.152999999999999</c:v>
                </c:pt>
                <c:pt idx="17">
                  <c:v>61.332000000000001</c:v>
                </c:pt>
                <c:pt idx="18">
                  <c:v>61.183</c:v>
                </c:pt>
                <c:pt idx="19">
                  <c:v>61.093000000000004</c:v>
                </c:pt>
                <c:pt idx="20">
                  <c:v>61.350999999999999</c:v>
                </c:pt>
                <c:pt idx="21">
                  <c:v>61.36</c:v>
                </c:pt>
                <c:pt idx="22">
                  <c:v>61.387</c:v>
                </c:pt>
                <c:pt idx="23">
                  <c:v>61.387</c:v>
                </c:pt>
                <c:pt idx="24">
                  <c:v>61.44</c:v>
                </c:pt>
                <c:pt idx="25">
                  <c:v>60.835000000000001</c:v>
                </c:pt>
                <c:pt idx="26">
                  <c:v>62.024999999999999</c:v>
                </c:pt>
                <c:pt idx="27">
                  <c:v>61.945</c:v>
                </c:pt>
                <c:pt idx="28">
                  <c:v>61.936999999999998</c:v>
                </c:pt>
                <c:pt idx="29">
                  <c:v>61.820999999999998</c:v>
                </c:pt>
                <c:pt idx="30">
                  <c:v>61.971000000000004</c:v>
                </c:pt>
                <c:pt idx="31">
                  <c:v>61.914999999999999</c:v>
                </c:pt>
                <c:pt idx="32">
                  <c:v>61.855000000000004</c:v>
                </c:pt>
                <c:pt idx="33">
                  <c:v>62.13</c:v>
                </c:pt>
                <c:pt idx="34">
                  <c:v>61.893999999999998</c:v>
                </c:pt>
                <c:pt idx="35">
                  <c:v>61.774999999999999</c:v>
                </c:pt>
                <c:pt idx="36">
                  <c:v>62.117000000000004</c:v>
                </c:pt>
                <c:pt idx="37">
                  <c:v>62.307000000000002</c:v>
                </c:pt>
                <c:pt idx="38">
                  <c:v>62.277999999999999</c:v>
                </c:pt>
                <c:pt idx="39">
                  <c:v>62.856000000000002</c:v>
                </c:pt>
                <c:pt idx="40">
                  <c:v>62.292000000000002</c:v>
                </c:pt>
                <c:pt idx="41">
                  <c:v>62.003</c:v>
                </c:pt>
                <c:pt idx="42">
                  <c:v>62.198999999999998</c:v>
                </c:pt>
                <c:pt idx="43">
                  <c:v>62.374000000000002</c:v>
                </c:pt>
                <c:pt idx="44">
                  <c:v>62.445999999999998</c:v>
                </c:pt>
                <c:pt idx="45">
                  <c:v>62.81</c:v>
                </c:pt>
                <c:pt idx="46">
                  <c:v>62.423999999999999</c:v>
                </c:pt>
                <c:pt idx="47">
                  <c:v>62.362000000000002</c:v>
                </c:pt>
                <c:pt idx="48">
                  <c:v>62.297000000000004</c:v>
                </c:pt>
                <c:pt idx="49">
                  <c:v>62.468000000000004</c:v>
                </c:pt>
                <c:pt idx="50">
                  <c:v>62.616</c:v>
                </c:pt>
                <c:pt idx="51">
                  <c:v>62.39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B6B-4848-9962-9D18E2484B44}"/>
            </c:ext>
          </c:extLst>
        </c:ser>
        <c:ser>
          <c:idx val="9"/>
          <c:order val="9"/>
          <c:tx>
            <c:strRef>
              <c:f>'2021年一覧表（ＮＳＷ）'!$L$2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'2021年一覧表（ＮＳＷ）'!$L$3:$L$54</c:f>
              <c:numCache>
                <c:formatCode>0.000_ </c:formatCode>
                <c:ptCount val="52"/>
                <c:pt idx="0">
                  <c:v>49.960000000000008</c:v>
                </c:pt>
                <c:pt idx="1">
                  <c:v>49.926000000000002</c:v>
                </c:pt>
                <c:pt idx="2">
                  <c:v>49.907000000000004</c:v>
                </c:pt>
                <c:pt idx="3">
                  <c:v>50.039000000000001</c:v>
                </c:pt>
                <c:pt idx="4">
                  <c:v>50.344000000000008</c:v>
                </c:pt>
                <c:pt idx="5">
                  <c:v>50.694000000000003</c:v>
                </c:pt>
                <c:pt idx="6">
                  <c:v>50.841999999999999</c:v>
                </c:pt>
                <c:pt idx="7">
                  <c:v>50.704999999999998</c:v>
                </c:pt>
                <c:pt idx="8">
                  <c:v>50.692000000000007</c:v>
                </c:pt>
                <c:pt idx="9">
                  <c:v>50.716999999999999</c:v>
                </c:pt>
                <c:pt idx="10">
                  <c:v>50.406000000000006</c:v>
                </c:pt>
                <c:pt idx="11">
                  <c:v>50.394000000000005</c:v>
                </c:pt>
                <c:pt idx="12">
                  <c:v>50.541000000000004</c:v>
                </c:pt>
                <c:pt idx="13">
                  <c:v>50.540000000000006</c:v>
                </c:pt>
                <c:pt idx="14">
                  <c:v>50.570999999999998</c:v>
                </c:pt>
                <c:pt idx="15">
                  <c:v>51.222999999999999</c:v>
                </c:pt>
                <c:pt idx="16">
                  <c:v>51.218000000000004</c:v>
                </c:pt>
                <c:pt idx="17">
                  <c:v>51.369</c:v>
                </c:pt>
                <c:pt idx="18">
                  <c:v>51.541000000000004</c:v>
                </c:pt>
                <c:pt idx="19">
                  <c:v>51.328000000000003</c:v>
                </c:pt>
                <c:pt idx="20">
                  <c:v>51.328000000000003</c:v>
                </c:pt>
                <c:pt idx="21">
                  <c:v>51.463000000000008</c:v>
                </c:pt>
                <c:pt idx="22">
                  <c:v>51.481000000000002</c:v>
                </c:pt>
                <c:pt idx="23">
                  <c:v>51.463000000000008</c:v>
                </c:pt>
                <c:pt idx="24">
                  <c:v>51.781000000000006</c:v>
                </c:pt>
                <c:pt idx="25">
                  <c:v>50.791000000000004</c:v>
                </c:pt>
                <c:pt idx="26">
                  <c:v>51.494</c:v>
                </c:pt>
                <c:pt idx="27">
                  <c:v>51.244</c:v>
                </c:pt>
                <c:pt idx="28">
                  <c:v>51.195999999999998</c:v>
                </c:pt>
                <c:pt idx="29">
                  <c:v>52.079000000000008</c:v>
                </c:pt>
                <c:pt idx="30">
                  <c:v>51.503</c:v>
                </c:pt>
                <c:pt idx="31">
                  <c:v>51.475999999999999</c:v>
                </c:pt>
                <c:pt idx="32">
                  <c:v>51.192999999999998</c:v>
                </c:pt>
                <c:pt idx="33">
                  <c:v>51.634</c:v>
                </c:pt>
                <c:pt idx="34">
                  <c:v>51.628</c:v>
                </c:pt>
                <c:pt idx="35">
                  <c:v>51.719000000000008</c:v>
                </c:pt>
                <c:pt idx="36">
                  <c:v>51.869</c:v>
                </c:pt>
                <c:pt idx="37">
                  <c:v>51.951999999999998</c:v>
                </c:pt>
                <c:pt idx="38">
                  <c:v>51.89</c:v>
                </c:pt>
                <c:pt idx="39">
                  <c:v>53.088999999999999</c:v>
                </c:pt>
                <c:pt idx="40">
                  <c:v>51.448000000000008</c:v>
                </c:pt>
                <c:pt idx="41">
                  <c:v>51.238</c:v>
                </c:pt>
                <c:pt idx="42">
                  <c:v>51.353999999999999</c:v>
                </c:pt>
                <c:pt idx="43">
                  <c:v>51.811000000000007</c:v>
                </c:pt>
                <c:pt idx="44">
                  <c:v>52.173000000000002</c:v>
                </c:pt>
                <c:pt idx="45">
                  <c:v>53.026000000000003</c:v>
                </c:pt>
                <c:pt idx="46">
                  <c:v>52.100999999999999</c:v>
                </c:pt>
                <c:pt idx="47">
                  <c:v>52.063000000000002</c:v>
                </c:pt>
                <c:pt idx="48">
                  <c:v>52.026000000000003</c:v>
                </c:pt>
                <c:pt idx="49">
                  <c:v>52.131</c:v>
                </c:pt>
                <c:pt idx="50">
                  <c:v>52.288000000000004</c:v>
                </c:pt>
                <c:pt idx="51">
                  <c:v>52.418000000000006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B6B-4848-9962-9D18E2484B44}"/>
            </c:ext>
          </c:extLst>
        </c:ser>
        <c:ser>
          <c:idx val="10"/>
          <c:order val="10"/>
          <c:tx>
            <c:strRef>
              <c:f>'2021年一覧表（ＮＳＷ）'!$M$2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'2021年一覧表（ＮＳＷ）'!$M$3:$M$54</c:f>
              <c:numCache>
                <c:formatCode>0.000_ </c:formatCode>
                <c:ptCount val="52"/>
                <c:pt idx="0">
                  <c:v>52.030999999999999</c:v>
                </c:pt>
                <c:pt idx="1">
                  <c:v>51.927999999999997</c:v>
                </c:pt>
                <c:pt idx="2">
                  <c:v>51.87</c:v>
                </c:pt>
                <c:pt idx="3">
                  <c:v>51.844999999999999</c:v>
                </c:pt>
                <c:pt idx="4">
                  <c:v>53.031999999999996</c:v>
                </c:pt>
                <c:pt idx="5">
                  <c:v>53.274999999999999</c:v>
                </c:pt>
                <c:pt idx="6">
                  <c:v>53.465000000000003</c:v>
                </c:pt>
                <c:pt idx="7">
                  <c:v>53.602000000000004</c:v>
                </c:pt>
                <c:pt idx="8">
                  <c:v>53.513999999999996</c:v>
                </c:pt>
                <c:pt idx="9">
                  <c:v>53.558</c:v>
                </c:pt>
                <c:pt idx="10">
                  <c:v>53.753999999999998</c:v>
                </c:pt>
                <c:pt idx="11">
                  <c:v>53.864999999999995</c:v>
                </c:pt>
                <c:pt idx="12">
                  <c:v>53.947000000000003</c:v>
                </c:pt>
                <c:pt idx="13">
                  <c:v>54.028999999999996</c:v>
                </c:pt>
                <c:pt idx="14">
                  <c:v>54.147999999999996</c:v>
                </c:pt>
                <c:pt idx="15">
                  <c:v>54.393999999999998</c:v>
                </c:pt>
                <c:pt idx="16">
                  <c:v>54.707000000000001</c:v>
                </c:pt>
                <c:pt idx="17">
                  <c:v>55.003999999999998</c:v>
                </c:pt>
                <c:pt idx="18">
                  <c:v>54.826999999999998</c:v>
                </c:pt>
                <c:pt idx="19">
                  <c:v>54.724000000000004</c:v>
                </c:pt>
                <c:pt idx="20">
                  <c:v>55.088999999999999</c:v>
                </c:pt>
                <c:pt idx="21">
                  <c:v>55.230999999999995</c:v>
                </c:pt>
                <c:pt idx="22">
                  <c:v>55.262999999999998</c:v>
                </c:pt>
                <c:pt idx="23">
                  <c:v>55.144999999999996</c:v>
                </c:pt>
                <c:pt idx="24">
                  <c:v>55.826000000000001</c:v>
                </c:pt>
                <c:pt idx="25">
                  <c:v>54.091000000000001</c:v>
                </c:pt>
                <c:pt idx="26">
                  <c:v>56.698999999999998</c:v>
                </c:pt>
                <c:pt idx="27">
                  <c:v>56.197000000000003</c:v>
                </c:pt>
                <c:pt idx="28">
                  <c:v>56.156999999999996</c:v>
                </c:pt>
                <c:pt idx="29">
                  <c:v>56.983000000000004</c:v>
                </c:pt>
                <c:pt idx="30">
                  <c:v>56.052999999999997</c:v>
                </c:pt>
                <c:pt idx="31">
                  <c:v>55.686999999999998</c:v>
                </c:pt>
                <c:pt idx="32">
                  <c:v>55.823999999999998</c:v>
                </c:pt>
                <c:pt idx="33">
                  <c:v>56.337000000000003</c:v>
                </c:pt>
                <c:pt idx="34">
                  <c:v>56.094999999999999</c:v>
                </c:pt>
                <c:pt idx="35">
                  <c:v>56.084000000000003</c:v>
                </c:pt>
                <c:pt idx="36">
                  <c:v>56.665999999999997</c:v>
                </c:pt>
                <c:pt idx="37">
                  <c:v>56.941000000000003</c:v>
                </c:pt>
                <c:pt idx="38">
                  <c:v>56.686999999999998</c:v>
                </c:pt>
                <c:pt idx="39">
                  <c:v>58.935000000000002</c:v>
                </c:pt>
                <c:pt idx="40">
                  <c:v>56.721999999999994</c:v>
                </c:pt>
                <c:pt idx="41">
                  <c:v>56.106999999999999</c:v>
                </c:pt>
                <c:pt idx="42">
                  <c:v>56.262999999999998</c:v>
                </c:pt>
                <c:pt idx="43">
                  <c:v>56.736000000000004</c:v>
                </c:pt>
                <c:pt idx="44">
                  <c:v>56.926000000000002</c:v>
                </c:pt>
                <c:pt idx="45">
                  <c:v>58.533000000000001</c:v>
                </c:pt>
                <c:pt idx="46">
                  <c:v>57.269999999999996</c:v>
                </c:pt>
                <c:pt idx="47">
                  <c:v>56.968000000000004</c:v>
                </c:pt>
                <c:pt idx="48">
                  <c:v>56.891999999999996</c:v>
                </c:pt>
                <c:pt idx="49">
                  <c:v>57.024000000000001</c:v>
                </c:pt>
                <c:pt idx="50">
                  <c:v>57.552</c:v>
                </c:pt>
                <c:pt idx="51">
                  <c:v>57.158000000000001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B6B-4848-9962-9D18E2484B44}"/>
            </c:ext>
          </c:extLst>
        </c:ser>
        <c:ser>
          <c:idx val="11"/>
          <c:order val="11"/>
          <c:tx>
            <c:strRef>
              <c:f>'2021年一覧表（ＮＳＷ）'!$N$2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'2021年一覧表（ＮＳＷ）'!$N$3:$N$54</c:f>
              <c:numCache>
                <c:formatCode>0.000_ </c:formatCode>
                <c:ptCount val="52"/>
                <c:pt idx="0">
                  <c:v>47.582000000000001</c:v>
                </c:pt>
                <c:pt idx="1">
                  <c:v>47.552000000000007</c:v>
                </c:pt>
                <c:pt idx="2">
                  <c:v>47.550000000000004</c:v>
                </c:pt>
                <c:pt idx="3">
                  <c:v>47.540000000000006</c:v>
                </c:pt>
                <c:pt idx="4">
                  <c:v>48.542000000000002</c:v>
                </c:pt>
                <c:pt idx="5">
                  <c:v>48.603000000000002</c:v>
                </c:pt>
                <c:pt idx="6">
                  <c:v>48.739000000000004</c:v>
                </c:pt>
                <c:pt idx="7">
                  <c:v>48.694000000000003</c:v>
                </c:pt>
                <c:pt idx="8">
                  <c:v>48.628</c:v>
                </c:pt>
                <c:pt idx="9">
                  <c:v>48.61</c:v>
                </c:pt>
                <c:pt idx="10">
                  <c:v>48.478000000000002</c:v>
                </c:pt>
                <c:pt idx="11">
                  <c:v>48.108000000000004</c:v>
                </c:pt>
                <c:pt idx="12">
                  <c:v>48.169000000000004</c:v>
                </c:pt>
                <c:pt idx="13">
                  <c:v>48.241</c:v>
                </c:pt>
                <c:pt idx="14">
                  <c:v>48.293000000000006</c:v>
                </c:pt>
                <c:pt idx="15">
                  <c:v>49.397000000000006</c:v>
                </c:pt>
                <c:pt idx="16">
                  <c:v>49.513000000000005</c:v>
                </c:pt>
                <c:pt idx="17">
                  <c:v>49.641000000000005</c:v>
                </c:pt>
                <c:pt idx="18">
                  <c:v>49.59</c:v>
                </c:pt>
                <c:pt idx="19">
                  <c:v>49.627000000000002</c:v>
                </c:pt>
                <c:pt idx="20">
                  <c:v>49.675000000000004</c:v>
                </c:pt>
                <c:pt idx="21">
                  <c:v>49.752000000000002</c:v>
                </c:pt>
                <c:pt idx="22">
                  <c:v>49.760000000000005</c:v>
                </c:pt>
                <c:pt idx="23">
                  <c:v>49.727000000000004</c:v>
                </c:pt>
                <c:pt idx="24">
                  <c:v>50.47</c:v>
                </c:pt>
                <c:pt idx="25">
                  <c:v>48.405000000000001</c:v>
                </c:pt>
                <c:pt idx="26">
                  <c:v>49.419000000000004</c:v>
                </c:pt>
                <c:pt idx="27">
                  <c:v>49.209000000000003</c:v>
                </c:pt>
                <c:pt idx="28">
                  <c:v>49.538000000000004</c:v>
                </c:pt>
                <c:pt idx="29">
                  <c:v>50.393000000000001</c:v>
                </c:pt>
                <c:pt idx="30">
                  <c:v>49.509</c:v>
                </c:pt>
                <c:pt idx="31">
                  <c:v>49.190000000000005</c:v>
                </c:pt>
                <c:pt idx="32">
                  <c:v>49.066000000000003</c:v>
                </c:pt>
                <c:pt idx="33">
                  <c:v>50.014000000000003</c:v>
                </c:pt>
                <c:pt idx="34">
                  <c:v>50.063000000000002</c:v>
                </c:pt>
                <c:pt idx="35">
                  <c:v>50.191000000000003</c:v>
                </c:pt>
                <c:pt idx="36">
                  <c:v>50.435000000000002</c:v>
                </c:pt>
                <c:pt idx="37">
                  <c:v>50.534000000000006</c:v>
                </c:pt>
                <c:pt idx="38">
                  <c:v>50.392000000000003</c:v>
                </c:pt>
                <c:pt idx="39">
                  <c:v>54.408000000000001</c:v>
                </c:pt>
                <c:pt idx="40">
                  <c:v>49.565000000000005</c:v>
                </c:pt>
                <c:pt idx="41">
                  <c:v>49.165000000000006</c:v>
                </c:pt>
                <c:pt idx="42">
                  <c:v>49.282000000000004</c:v>
                </c:pt>
                <c:pt idx="43">
                  <c:v>50.397000000000006</c:v>
                </c:pt>
                <c:pt idx="44">
                  <c:v>51.331000000000003</c:v>
                </c:pt>
                <c:pt idx="45">
                  <c:v>54.154000000000003</c:v>
                </c:pt>
                <c:pt idx="46">
                  <c:v>51.222999999999999</c:v>
                </c:pt>
                <c:pt idx="47">
                  <c:v>51.114000000000004</c:v>
                </c:pt>
                <c:pt idx="48">
                  <c:v>51.067</c:v>
                </c:pt>
                <c:pt idx="49">
                  <c:v>51.153000000000006</c:v>
                </c:pt>
                <c:pt idx="50">
                  <c:v>52.127000000000002</c:v>
                </c:pt>
                <c:pt idx="51">
                  <c:v>51.467000000000006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B6B-4848-9962-9D18E2484B44}"/>
            </c:ext>
          </c:extLst>
        </c:ser>
        <c:ser>
          <c:idx val="12"/>
          <c:order val="12"/>
          <c:tx>
            <c:strRef>
              <c:f>'2021年一覧表（ＮＳＷ）'!$O$2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'2021年一覧表（ＮＳＷ）'!$O$3:$O$54</c:f>
              <c:numCache>
                <c:formatCode>0.000_ </c:formatCode>
                <c:ptCount val="52"/>
                <c:pt idx="0">
                  <c:v>67.765000000000001</c:v>
                </c:pt>
                <c:pt idx="1">
                  <c:v>67.58</c:v>
                </c:pt>
                <c:pt idx="2">
                  <c:v>67.47999999999999</c:v>
                </c:pt>
                <c:pt idx="3">
                  <c:v>67.36099999999999</c:v>
                </c:pt>
                <c:pt idx="4">
                  <c:v>67.290999999999997</c:v>
                </c:pt>
                <c:pt idx="5">
                  <c:v>67.445999999999998</c:v>
                </c:pt>
                <c:pt idx="6">
                  <c:v>67.503</c:v>
                </c:pt>
                <c:pt idx="7">
                  <c:v>67.319999999999993</c:v>
                </c:pt>
                <c:pt idx="8">
                  <c:v>67.222999999999999</c:v>
                </c:pt>
                <c:pt idx="9">
                  <c:v>67.066000000000003</c:v>
                </c:pt>
                <c:pt idx="10">
                  <c:v>67.153999999999996</c:v>
                </c:pt>
                <c:pt idx="11">
                  <c:v>67.063000000000002</c:v>
                </c:pt>
                <c:pt idx="12">
                  <c:v>67.3</c:v>
                </c:pt>
                <c:pt idx="13">
                  <c:v>67.162999999999997</c:v>
                </c:pt>
                <c:pt idx="14">
                  <c:v>67.102000000000004</c:v>
                </c:pt>
                <c:pt idx="15">
                  <c:v>67.275000000000006</c:v>
                </c:pt>
                <c:pt idx="16">
                  <c:v>67.331999999999994</c:v>
                </c:pt>
                <c:pt idx="17">
                  <c:v>67.400000000000006</c:v>
                </c:pt>
                <c:pt idx="18">
                  <c:v>67.350999999999999</c:v>
                </c:pt>
                <c:pt idx="19">
                  <c:v>67.356999999999999</c:v>
                </c:pt>
                <c:pt idx="20">
                  <c:v>67.484000000000009</c:v>
                </c:pt>
                <c:pt idx="21">
                  <c:v>67.366</c:v>
                </c:pt>
                <c:pt idx="22">
                  <c:v>67.385999999999996</c:v>
                </c:pt>
                <c:pt idx="23">
                  <c:v>67.468999999999994</c:v>
                </c:pt>
                <c:pt idx="24">
                  <c:v>67.472000000000008</c:v>
                </c:pt>
                <c:pt idx="25">
                  <c:v>67.375</c:v>
                </c:pt>
                <c:pt idx="26">
                  <c:v>67.259999999999991</c:v>
                </c:pt>
                <c:pt idx="27">
                  <c:v>67.381</c:v>
                </c:pt>
                <c:pt idx="28">
                  <c:v>67.44</c:v>
                </c:pt>
                <c:pt idx="29">
                  <c:v>67.591000000000008</c:v>
                </c:pt>
                <c:pt idx="30">
                  <c:v>67.585999999999999</c:v>
                </c:pt>
                <c:pt idx="31">
                  <c:v>67.710000000000008</c:v>
                </c:pt>
                <c:pt idx="32">
                  <c:v>67.616</c:v>
                </c:pt>
                <c:pt idx="33">
                  <c:v>67.721000000000004</c:v>
                </c:pt>
                <c:pt idx="34">
                  <c:v>67.722999999999999</c:v>
                </c:pt>
                <c:pt idx="35">
                  <c:v>67.706000000000003</c:v>
                </c:pt>
                <c:pt idx="36">
                  <c:v>67.736999999999995</c:v>
                </c:pt>
                <c:pt idx="37">
                  <c:v>67.853000000000009</c:v>
                </c:pt>
                <c:pt idx="38">
                  <c:v>67.98599999999999</c:v>
                </c:pt>
                <c:pt idx="39">
                  <c:v>67.942999999999998</c:v>
                </c:pt>
                <c:pt idx="40">
                  <c:v>68.013000000000005</c:v>
                </c:pt>
                <c:pt idx="41">
                  <c:v>68.049000000000007</c:v>
                </c:pt>
                <c:pt idx="42">
                  <c:v>68.195999999999998</c:v>
                </c:pt>
                <c:pt idx="43">
                  <c:v>68.170999999999992</c:v>
                </c:pt>
                <c:pt idx="44">
                  <c:v>68.313000000000002</c:v>
                </c:pt>
                <c:pt idx="45">
                  <c:v>68.263000000000005</c:v>
                </c:pt>
                <c:pt idx="46">
                  <c:v>68.331000000000003</c:v>
                </c:pt>
                <c:pt idx="47">
                  <c:v>68.241</c:v>
                </c:pt>
                <c:pt idx="48">
                  <c:v>68.216999999999999</c:v>
                </c:pt>
                <c:pt idx="49">
                  <c:v>68.381</c:v>
                </c:pt>
                <c:pt idx="50">
                  <c:v>68.521999999999991</c:v>
                </c:pt>
                <c:pt idx="51">
                  <c:v>68.408000000000001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B6B-4848-9962-9D18E2484B44}"/>
            </c:ext>
          </c:extLst>
        </c:ser>
        <c:ser>
          <c:idx val="13"/>
          <c:order val="13"/>
          <c:tx>
            <c:strRef>
              <c:f>'2021年一覧表（ＮＳＷ）'!$P$2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'2021年一覧表（ＮＳＷ）'!$P$3:$P$54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B6B-4848-9962-9D18E2484B44}"/>
            </c:ext>
          </c:extLst>
        </c:ser>
        <c:ser>
          <c:idx val="14"/>
          <c:order val="14"/>
          <c:tx>
            <c:strRef>
              <c:f>'2021年一覧表（ＮＳＷ）'!$Q$2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'2021年一覧表（ＮＳＷ）'!$Q$3:$Q$54</c:f>
              <c:numCache>
                <c:formatCode>0.000_ </c:formatCode>
                <c:ptCount val="52"/>
                <c:pt idx="0">
                  <c:v>54.257999999999996</c:v>
                </c:pt>
                <c:pt idx="1">
                  <c:v>54.228999999999999</c:v>
                </c:pt>
                <c:pt idx="2">
                  <c:v>54.245999999999995</c:v>
                </c:pt>
                <c:pt idx="3">
                  <c:v>54.19</c:v>
                </c:pt>
                <c:pt idx="4">
                  <c:v>54.400999999999996</c:v>
                </c:pt>
                <c:pt idx="5">
                  <c:v>54.425999999999995</c:v>
                </c:pt>
                <c:pt idx="6">
                  <c:v>54.592999999999996</c:v>
                </c:pt>
                <c:pt idx="7">
                  <c:v>54.44</c:v>
                </c:pt>
                <c:pt idx="8">
                  <c:v>54.48</c:v>
                </c:pt>
                <c:pt idx="9">
                  <c:v>54.426999999999992</c:v>
                </c:pt>
                <c:pt idx="10">
                  <c:v>54.622</c:v>
                </c:pt>
                <c:pt idx="11">
                  <c:v>54.5</c:v>
                </c:pt>
                <c:pt idx="12">
                  <c:v>54.596999999999994</c:v>
                </c:pt>
                <c:pt idx="13">
                  <c:v>54.572999999999993</c:v>
                </c:pt>
                <c:pt idx="14">
                  <c:v>54.512</c:v>
                </c:pt>
                <c:pt idx="15">
                  <c:v>54.631999999999998</c:v>
                </c:pt>
                <c:pt idx="16">
                  <c:v>57.059999999999995</c:v>
                </c:pt>
                <c:pt idx="17">
                  <c:v>57.601999999999997</c:v>
                </c:pt>
                <c:pt idx="18">
                  <c:v>57.500999999999998</c:v>
                </c:pt>
                <c:pt idx="19">
                  <c:v>57.546999999999997</c:v>
                </c:pt>
                <c:pt idx="20">
                  <c:v>57.769999999999996</c:v>
                </c:pt>
                <c:pt idx="21">
                  <c:v>57.817999999999998</c:v>
                </c:pt>
                <c:pt idx="22">
                  <c:v>57.869</c:v>
                </c:pt>
                <c:pt idx="23">
                  <c:v>57.818999999999996</c:v>
                </c:pt>
                <c:pt idx="24">
                  <c:v>58.236999999999995</c:v>
                </c:pt>
                <c:pt idx="25">
                  <c:v>54.705999999999996</c:v>
                </c:pt>
                <c:pt idx="26">
                  <c:v>56.089999999999996</c:v>
                </c:pt>
                <c:pt idx="27">
                  <c:v>55.155999999999992</c:v>
                </c:pt>
                <c:pt idx="28">
                  <c:v>56.684999999999995</c:v>
                </c:pt>
                <c:pt idx="29">
                  <c:v>56.263999999999996</c:v>
                </c:pt>
                <c:pt idx="30">
                  <c:v>55.882999999999996</c:v>
                </c:pt>
                <c:pt idx="31">
                  <c:v>55.569999999999993</c:v>
                </c:pt>
                <c:pt idx="32">
                  <c:v>55.084999999999994</c:v>
                </c:pt>
                <c:pt idx="33">
                  <c:v>55.119</c:v>
                </c:pt>
                <c:pt idx="34">
                  <c:v>55.131</c:v>
                </c:pt>
                <c:pt idx="35">
                  <c:v>58.521000000000001</c:v>
                </c:pt>
                <c:pt idx="36">
                  <c:v>59.331999999999994</c:v>
                </c:pt>
                <c:pt idx="37">
                  <c:v>59.700999999999993</c:v>
                </c:pt>
                <c:pt idx="38">
                  <c:v>59.426999999999992</c:v>
                </c:pt>
                <c:pt idx="39">
                  <c:v>60.977999999999994</c:v>
                </c:pt>
                <c:pt idx="40">
                  <c:v>59.059999999999995</c:v>
                </c:pt>
                <c:pt idx="41">
                  <c:v>58.481999999999999</c:v>
                </c:pt>
                <c:pt idx="42">
                  <c:v>58.481999999999999</c:v>
                </c:pt>
                <c:pt idx="43">
                  <c:v>55.417999999999992</c:v>
                </c:pt>
                <c:pt idx="44">
                  <c:v>55.462999999999994</c:v>
                </c:pt>
                <c:pt idx="45">
                  <c:v>59.826999999999998</c:v>
                </c:pt>
                <c:pt idx="46">
                  <c:v>59.872999999999998</c:v>
                </c:pt>
                <c:pt idx="47">
                  <c:v>59.661999999999999</c:v>
                </c:pt>
                <c:pt idx="48">
                  <c:v>59.640999999999998</c:v>
                </c:pt>
                <c:pt idx="49">
                  <c:v>59.763999999999996</c:v>
                </c:pt>
                <c:pt idx="50">
                  <c:v>59.816999999999993</c:v>
                </c:pt>
                <c:pt idx="51">
                  <c:v>59.319999999999993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8B6B-4848-9962-9D18E2484B44}"/>
            </c:ext>
          </c:extLst>
        </c:ser>
        <c:ser>
          <c:idx val="15"/>
          <c:order val="15"/>
          <c:tx>
            <c:strRef>
              <c:f>'2021年一覧表（ＮＳＷ）'!$R$2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'2021年一覧表（ＮＳＷ）'!$R$3:$R$54</c:f>
              <c:numCache>
                <c:formatCode>0.000_ </c:formatCode>
                <c:ptCount val="52"/>
                <c:pt idx="0">
                  <c:v>47.963000000000001</c:v>
                </c:pt>
                <c:pt idx="1">
                  <c:v>47.924999999999997</c:v>
                </c:pt>
                <c:pt idx="2">
                  <c:v>47.917999999999999</c:v>
                </c:pt>
                <c:pt idx="3">
                  <c:v>47.899000000000001</c:v>
                </c:pt>
                <c:pt idx="4">
                  <c:v>48.64</c:v>
                </c:pt>
                <c:pt idx="5">
                  <c:v>48.841999999999999</c:v>
                </c:pt>
                <c:pt idx="6">
                  <c:v>48.8</c:v>
                </c:pt>
                <c:pt idx="7">
                  <c:v>49.152000000000001</c:v>
                </c:pt>
                <c:pt idx="8">
                  <c:v>49.173999999999999</c:v>
                </c:pt>
                <c:pt idx="9">
                  <c:v>49.161999999999999</c:v>
                </c:pt>
                <c:pt idx="10">
                  <c:v>51.08</c:v>
                </c:pt>
                <c:pt idx="11">
                  <c:v>49.421999999999997</c:v>
                </c:pt>
                <c:pt idx="12">
                  <c:v>49.399000000000001</c:v>
                </c:pt>
                <c:pt idx="13">
                  <c:v>49.576000000000001</c:v>
                </c:pt>
                <c:pt idx="14">
                  <c:v>49.89</c:v>
                </c:pt>
                <c:pt idx="15">
                  <c:v>51.475000000000001</c:v>
                </c:pt>
                <c:pt idx="16">
                  <c:v>49.965000000000003</c:v>
                </c:pt>
                <c:pt idx="17">
                  <c:v>50.116</c:v>
                </c:pt>
                <c:pt idx="18">
                  <c:v>50.034999999999997</c:v>
                </c:pt>
                <c:pt idx="19">
                  <c:v>50.027000000000001</c:v>
                </c:pt>
                <c:pt idx="20">
                  <c:v>50.113</c:v>
                </c:pt>
                <c:pt idx="21">
                  <c:v>50.207000000000001</c:v>
                </c:pt>
                <c:pt idx="22">
                  <c:v>50.198999999999998</c:v>
                </c:pt>
                <c:pt idx="23">
                  <c:v>50.109000000000002</c:v>
                </c:pt>
                <c:pt idx="24">
                  <c:v>53.622999999999998</c:v>
                </c:pt>
                <c:pt idx="25">
                  <c:v>50.360999999999997</c:v>
                </c:pt>
                <c:pt idx="26">
                  <c:v>51.378999999999998</c:v>
                </c:pt>
                <c:pt idx="27">
                  <c:v>50.843000000000004</c:v>
                </c:pt>
                <c:pt idx="28">
                  <c:v>54.125</c:v>
                </c:pt>
                <c:pt idx="29">
                  <c:v>54.206000000000003</c:v>
                </c:pt>
                <c:pt idx="30">
                  <c:v>52.81</c:v>
                </c:pt>
                <c:pt idx="31">
                  <c:v>51.635999999999996</c:v>
                </c:pt>
                <c:pt idx="32">
                  <c:v>51.591999999999999</c:v>
                </c:pt>
                <c:pt idx="33">
                  <c:v>53.804000000000002</c:v>
                </c:pt>
                <c:pt idx="34">
                  <c:v>53.759</c:v>
                </c:pt>
                <c:pt idx="35">
                  <c:v>53.763999999999996</c:v>
                </c:pt>
                <c:pt idx="36">
                  <c:v>54.277999999999999</c:v>
                </c:pt>
                <c:pt idx="37">
                  <c:v>54.474000000000004</c:v>
                </c:pt>
                <c:pt idx="38">
                  <c:v>54.058999999999997</c:v>
                </c:pt>
                <c:pt idx="39">
                  <c:v>57.603000000000002</c:v>
                </c:pt>
                <c:pt idx="40">
                  <c:v>53.491999999999997</c:v>
                </c:pt>
                <c:pt idx="41">
                  <c:v>52.802999999999997</c:v>
                </c:pt>
                <c:pt idx="42">
                  <c:v>53.018999999999998</c:v>
                </c:pt>
                <c:pt idx="43">
                  <c:v>53.923000000000002</c:v>
                </c:pt>
                <c:pt idx="44">
                  <c:v>54.798000000000002</c:v>
                </c:pt>
                <c:pt idx="45">
                  <c:v>57.155000000000001</c:v>
                </c:pt>
                <c:pt idx="46">
                  <c:v>55.497999999999998</c:v>
                </c:pt>
                <c:pt idx="47">
                  <c:v>55.106999999999999</c:v>
                </c:pt>
                <c:pt idx="48">
                  <c:v>55.034999999999997</c:v>
                </c:pt>
                <c:pt idx="49">
                  <c:v>54.926000000000002</c:v>
                </c:pt>
                <c:pt idx="50">
                  <c:v>55.195999999999998</c:v>
                </c:pt>
                <c:pt idx="51">
                  <c:v>55.332999999999998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8B6B-4848-9962-9D18E2484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64424"/>
        <c:axId val="141065208"/>
      </c:lineChart>
      <c:catAx>
        <c:axId val="141064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141065208"/>
        <c:crosses val="autoZero"/>
        <c:auto val="1"/>
        <c:lblAlgn val="ctr"/>
        <c:lblOffset val="100"/>
        <c:noMultiLvlLbl val="1"/>
      </c:catAx>
      <c:valAx>
        <c:axId val="141065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0_ " sourceLinked="0"/>
        <c:majorTickMark val="none"/>
        <c:minorTickMark val="none"/>
        <c:tickLblPos val="nextTo"/>
        <c:crossAx val="141064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No.6(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'2021年全井戸集計表'!$W$3:$W$54</c:f>
              <c:numCache>
                <c:formatCode>0.000_ </c:formatCode>
                <c:ptCount val="52"/>
                <c:pt idx="0">
                  <c:v>49.984999999999999</c:v>
                </c:pt>
                <c:pt idx="1">
                  <c:v>49.957999999999998</c:v>
                </c:pt>
                <c:pt idx="2">
                  <c:v>49.932000000000002</c:v>
                </c:pt>
                <c:pt idx="3">
                  <c:v>49.9</c:v>
                </c:pt>
                <c:pt idx="4">
                  <c:v>50.714999999999996</c:v>
                </c:pt>
                <c:pt idx="5">
                  <c:v>51.247</c:v>
                </c:pt>
                <c:pt idx="6">
                  <c:v>51.319000000000003</c:v>
                </c:pt>
                <c:pt idx="7">
                  <c:v>51.697999999999993</c:v>
                </c:pt>
                <c:pt idx="8">
                  <c:v>51.614999999999995</c:v>
                </c:pt>
                <c:pt idx="9">
                  <c:v>51.478999999999999</c:v>
                </c:pt>
                <c:pt idx="10">
                  <c:v>52.55</c:v>
                </c:pt>
                <c:pt idx="11">
                  <c:v>51.655999999999999</c:v>
                </c:pt>
                <c:pt idx="12">
                  <c:v>51.756</c:v>
                </c:pt>
                <c:pt idx="13">
                  <c:v>51.774999999999999</c:v>
                </c:pt>
                <c:pt idx="14">
                  <c:v>52.037999999999997</c:v>
                </c:pt>
                <c:pt idx="15">
                  <c:v>52.716999999999999</c:v>
                </c:pt>
                <c:pt idx="16">
                  <c:v>53.89</c:v>
                </c:pt>
                <c:pt idx="17">
                  <c:v>54.213999999999999</c:v>
                </c:pt>
                <c:pt idx="18">
                  <c:v>53.963999999999999</c:v>
                </c:pt>
                <c:pt idx="19">
                  <c:v>53.984999999999999</c:v>
                </c:pt>
                <c:pt idx="20">
                  <c:v>54.332999999999998</c:v>
                </c:pt>
                <c:pt idx="21">
                  <c:v>54.552999999999997</c:v>
                </c:pt>
                <c:pt idx="22">
                  <c:v>54.506</c:v>
                </c:pt>
                <c:pt idx="23">
                  <c:v>54.245999999999995</c:v>
                </c:pt>
                <c:pt idx="24">
                  <c:v>55.057000000000002</c:v>
                </c:pt>
                <c:pt idx="25">
                  <c:v>52.057999999999993</c:v>
                </c:pt>
                <c:pt idx="26">
                  <c:v>56.727999999999994</c:v>
                </c:pt>
                <c:pt idx="27">
                  <c:v>55.881999999999998</c:v>
                </c:pt>
                <c:pt idx="28">
                  <c:v>55.304000000000002</c:v>
                </c:pt>
                <c:pt idx="29">
                  <c:v>54.444999999999993</c:v>
                </c:pt>
                <c:pt idx="30">
                  <c:v>55.062999999999995</c:v>
                </c:pt>
                <c:pt idx="31">
                  <c:v>54.722999999999999</c:v>
                </c:pt>
                <c:pt idx="32">
                  <c:v>54.542000000000002</c:v>
                </c:pt>
                <c:pt idx="33">
                  <c:v>55.480999999999995</c:v>
                </c:pt>
                <c:pt idx="34">
                  <c:v>55.778999999999996</c:v>
                </c:pt>
                <c:pt idx="35">
                  <c:v>56.091999999999999</c:v>
                </c:pt>
                <c:pt idx="36">
                  <c:v>56.828999999999994</c:v>
                </c:pt>
                <c:pt idx="37">
                  <c:v>57.111999999999995</c:v>
                </c:pt>
                <c:pt idx="38">
                  <c:v>56.548000000000002</c:v>
                </c:pt>
                <c:pt idx="39">
                  <c:v>58.683</c:v>
                </c:pt>
                <c:pt idx="40">
                  <c:v>56.570999999999998</c:v>
                </c:pt>
                <c:pt idx="41">
                  <c:v>55.019999999999996</c:v>
                </c:pt>
                <c:pt idx="42">
                  <c:v>55.286000000000001</c:v>
                </c:pt>
                <c:pt idx="43">
                  <c:v>55.942</c:v>
                </c:pt>
                <c:pt idx="44">
                  <c:v>56.298000000000002</c:v>
                </c:pt>
                <c:pt idx="45">
                  <c:v>57.981999999999999</c:v>
                </c:pt>
                <c:pt idx="46">
                  <c:v>57.606999999999999</c:v>
                </c:pt>
                <c:pt idx="47">
                  <c:v>57.03</c:v>
                </c:pt>
                <c:pt idx="48">
                  <c:v>56.992999999999995</c:v>
                </c:pt>
                <c:pt idx="49">
                  <c:v>57.065999999999995</c:v>
                </c:pt>
                <c:pt idx="50">
                  <c:v>57.5</c:v>
                </c:pt>
                <c:pt idx="51">
                  <c:v>56.929000000000002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EF-49BF-8D18-CB8A476C75CC}"/>
            </c:ext>
          </c:extLst>
        </c:ser>
        <c:ser>
          <c:idx val="1"/>
          <c:order val="1"/>
          <c:tx>
            <c:strRef>
              <c:f>'2021年全井戸集計表'!$X$2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'2021年全井戸集計表'!$X$3:$X$54</c:f>
              <c:numCache>
                <c:formatCode>0.000_ </c:formatCode>
                <c:ptCount val="52"/>
                <c:pt idx="0">
                  <c:v>51.671000000000006</c:v>
                </c:pt>
                <c:pt idx="1">
                  <c:v>51.543999999999997</c:v>
                </c:pt>
                <c:pt idx="2">
                  <c:v>51.471000000000004</c:v>
                </c:pt>
                <c:pt idx="3">
                  <c:v>51.433999999999997</c:v>
                </c:pt>
                <c:pt idx="4">
                  <c:v>53.185000000000002</c:v>
                </c:pt>
                <c:pt idx="5">
                  <c:v>53.629000000000005</c:v>
                </c:pt>
                <c:pt idx="6">
                  <c:v>53.412000000000006</c:v>
                </c:pt>
                <c:pt idx="7">
                  <c:v>54.186999999999998</c:v>
                </c:pt>
                <c:pt idx="8">
                  <c:v>54.085999999999999</c:v>
                </c:pt>
                <c:pt idx="9">
                  <c:v>53.966000000000001</c:v>
                </c:pt>
                <c:pt idx="10">
                  <c:v>54.969000000000001</c:v>
                </c:pt>
                <c:pt idx="11">
                  <c:v>54.667000000000002</c:v>
                </c:pt>
                <c:pt idx="12">
                  <c:v>54.558</c:v>
                </c:pt>
                <c:pt idx="13">
                  <c:v>54.620000000000005</c:v>
                </c:pt>
                <c:pt idx="14">
                  <c:v>54.894000000000005</c:v>
                </c:pt>
                <c:pt idx="15">
                  <c:v>55.031000000000006</c:v>
                </c:pt>
                <c:pt idx="16">
                  <c:v>55.721000000000004</c:v>
                </c:pt>
                <c:pt idx="17">
                  <c:v>56.064999999999998</c:v>
                </c:pt>
                <c:pt idx="18">
                  <c:v>55.788000000000004</c:v>
                </c:pt>
                <c:pt idx="19">
                  <c:v>55.655000000000001</c:v>
                </c:pt>
                <c:pt idx="20">
                  <c:v>56.127000000000002</c:v>
                </c:pt>
                <c:pt idx="21">
                  <c:v>56.44</c:v>
                </c:pt>
                <c:pt idx="22">
                  <c:v>56.331000000000003</c:v>
                </c:pt>
                <c:pt idx="23">
                  <c:v>55.998000000000005</c:v>
                </c:pt>
                <c:pt idx="24">
                  <c:v>56.34</c:v>
                </c:pt>
                <c:pt idx="25">
                  <c:v>54.408999999999999</c:v>
                </c:pt>
                <c:pt idx="26">
                  <c:v>59.147000000000006</c:v>
                </c:pt>
                <c:pt idx="27">
                  <c:v>58.084000000000003</c:v>
                </c:pt>
                <c:pt idx="28">
                  <c:v>58.546999999999997</c:v>
                </c:pt>
                <c:pt idx="29">
                  <c:v>56.585000000000001</c:v>
                </c:pt>
                <c:pt idx="30">
                  <c:v>56.919000000000004</c:v>
                </c:pt>
                <c:pt idx="31">
                  <c:v>57.028000000000006</c:v>
                </c:pt>
                <c:pt idx="32">
                  <c:v>57.323</c:v>
                </c:pt>
                <c:pt idx="33">
                  <c:v>57.689</c:v>
                </c:pt>
                <c:pt idx="34">
                  <c:v>57.617000000000004</c:v>
                </c:pt>
                <c:pt idx="35">
                  <c:v>57.728000000000002</c:v>
                </c:pt>
                <c:pt idx="36">
                  <c:v>58.588999999999999</c:v>
                </c:pt>
                <c:pt idx="37">
                  <c:v>58.954999999999998</c:v>
                </c:pt>
                <c:pt idx="38">
                  <c:v>58.33</c:v>
                </c:pt>
                <c:pt idx="39">
                  <c:v>60.097000000000001</c:v>
                </c:pt>
                <c:pt idx="40">
                  <c:v>58.510000000000005</c:v>
                </c:pt>
                <c:pt idx="41">
                  <c:v>57.338999999999999</c:v>
                </c:pt>
                <c:pt idx="42">
                  <c:v>57.591999999999999</c:v>
                </c:pt>
                <c:pt idx="43">
                  <c:v>58.283999999999999</c:v>
                </c:pt>
                <c:pt idx="44">
                  <c:v>58.125</c:v>
                </c:pt>
                <c:pt idx="45">
                  <c:v>59.274000000000001</c:v>
                </c:pt>
                <c:pt idx="46">
                  <c:v>59.063000000000002</c:v>
                </c:pt>
                <c:pt idx="47">
                  <c:v>58.525000000000006</c:v>
                </c:pt>
                <c:pt idx="48">
                  <c:v>58.451000000000001</c:v>
                </c:pt>
                <c:pt idx="49">
                  <c:v>58.57</c:v>
                </c:pt>
                <c:pt idx="50">
                  <c:v>58.826000000000001</c:v>
                </c:pt>
                <c:pt idx="51">
                  <c:v>58.343000000000004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EF-49BF-8D18-CB8A476C7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690776"/>
        <c:axId val="554691168"/>
      </c:lineChart>
      <c:catAx>
        <c:axId val="554690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4691168"/>
        <c:crosses val="autoZero"/>
        <c:auto val="1"/>
        <c:lblAlgn val="ctr"/>
        <c:lblOffset val="100"/>
        <c:noMultiLvlLbl val="0"/>
      </c:catAx>
      <c:valAx>
        <c:axId val="554691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554690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No.7(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'2021年全井戸集計表'!$Y$3:$Y$54</c:f>
              <c:numCache>
                <c:formatCode>0.00_ </c:formatCode>
                <c:ptCount val="52"/>
                <c:pt idx="0">
                  <c:v>52.216000000000001</c:v>
                </c:pt>
                <c:pt idx="1">
                  <c:v>52.129000000000005</c:v>
                </c:pt>
                <c:pt idx="2">
                  <c:v>52.094999999999999</c:v>
                </c:pt>
                <c:pt idx="3">
                  <c:v>52.032000000000004</c:v>
                </c:pt>
                <c:pt idx="4">
                  <c:v>52.516000000000005</c:v>
                </c:pt>
                <c:pt idx="5">
                  <c:v>52.472999999999999</c:v>
                </c:pt>
                <c:pt idx="6">
                  <c:v>52.433000000000007</c:v>
                </c:pt>
                <c:pt idx="7">
                  <c:v>53.501000000000005</c:v>
                </c:pt>
                <c:pt idx="8">
                  <c:v>52.481000000000002</c:v>
                </c:pt>
                <c:pt idx="9">
                  <c:v>52.316000000000003</c:v>
                </c:pt>
                <c:pt idx="10">
                  <c:v>55.24</c:v>
                </c:pt>
                <c:pt idx="11">
                  <c:v>54.916000000000004</c:v>
                </c:pt>
                <c:pt idx="12">
                  <c:v>55.618000000000002</c:v>
                </c:pt>
                <c:pt idx="13">
                  <c:v>56.180000000000007</c:v>
                </c:pt>
                <c:pt idx="14">
                  <c:v>54.581000000000003</c:v>
                </c:pt>
                <c:pt idx="15">
                  <c:v>55.023000000000003</c:v>
                </c:pt>
                <c:pt idx="16">
                  <c:v>54.256</c:v>
                </c:pt>
                <c:pt idx="17">
                  <c:v>54.548000000000002</c:v>
                </c:pt>
                <c:pt idx="18">
                  <c:v>54.133000000000003</c:v>
                </c:pt>
                <c:pt idx="19">
                  <c:v>54.065000000000005</c:v>
                </c:pt>
                <c:pt idx="20">
                  <c:v>54.361000000000004</c:v>
                </c:pt>
                <c:pt idx="21">
                  <c:v>54.759</c:v>
                </c:pt>
                <c:pt idx="22">
                  <c:v>54.418000000000006</c:v>
                </c:pt>
                <c:pt idx="23">
                  <c:v>54.157000000000004</c:v>
                </c:pt>
                <c:pt idx="24">
                  <c:v>54.14</c:v>
                </c:pt>
                <c:pt idx="25">
                  <c:v>52.872</c:v>
                </c:pt>
                <c:pt idx="26">
                  <c:v>57.704000000000001</c:v>
                </c:pt>
                <c:pt idx="27">
                  <c:v>55.951000000000001</c:v>
                </c:pt>
                <c:pt idx="28">
                  <c:v>55.268000000000001</c:v>
                </c:pt>
                <c:pt idx="29">
                  <c:v>55.546000000000006</c:v>
                </c:pt>
                <c:pt idx="30">
                  <c:v>54.685000000000002</c:v>
                </c:pt>
                <c:pt idx="31">
                  <c:v>55.845000000000006</c:v>
                </c:pt>
                <c:pt idx="32">
                  <c:v>57.269000000000005</c:v>
                </c:pt>
                <c:pt idx="33">
                  <c:v>56.246000000000002</c:v>
                </c:pt>
                <c:pt idx="34">
                  <c:v>55.178000000000004</c:v>
                </c:pt>
                <c:pt idx="35">
                  <c:v>54.847999999999999</c:v>
                </c:pt>
                <c:pt idx="36">
                  <c:v>55.776000000000003</c:v>
                </c:pt>
                <c:pt idx="37">
                  <c:v>55.777000000000001</c:v>
                </c:pt>
                <c:pt idx="38">
                  <c:v>55.160000000000004</c:v>
                </c:pt>
                <c:pt idx="39">
                  <c:v>56.275000000000006</c:v>
                </c:pt>
                <c:pt idx="40">
                  <c:v>55.538000000000004</c:v>
                </c:pt>
                <c:pt idx="41">
                  <c:v>54.493000000000002</c:v>
                </c:pt>
                <c:pt idx="42">
                  <c:v>54.731000000000002</c:v>
                </c:pt>
                <c:pt idx="43">
                  <c:v>55.602000000000004</c:v>
                </c:pt>
                <c:pt idx="44">
                  <c:v>55.087000000000003</c:v>
                </c:pt>
                <c:pt idx="45">
                  <c:v>55.584000000000003</c:v>
                </c:pt>
                <c:pt idx="46">
                  <c:v>56.198</c:v>
                </c:pt>
                <c:pt idx="47">
                  <c:v>55.245000000000005</c:v>
                </c:pt>
                <c:pt idx="48">
                  <c:v>55.297000000000004</c:v>
                </c:pt>
                <c:pt idx="49">
                  <c:v>55.243000000000002</c:v>
                </c:pt>
                <c:pt idx="50">
                  <c:v>55.584000000000003</c:v>
                </c:pt>
                <c:pt idx="51">
                  <c:v>55.065000000000005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41-4DE4-82E7-2E2FDD084E2B}"/>
            </c:ext>
          </c:extLst>
        </c:ser>
        <c:ser>
          <c:idx val="1"/>
          <c:order val="1"/>
          <c:tx>
            <c:strRef>
              <c:f>'2021年全井戸集計表'!$Z$2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'2021年全井戸集計表'!$Z$3:$Z$54</c:f>
              <c:numCache>
                <c:formatCode>0.000_ </c:formatCode>
                <c:ptCount val="52"/>
                <c:pt idx="0">
                  <c:v>48.506</c:v>
                </c:pt>
                <c:pt idx="1">
                  <c:v>48.313000000000002</c:v>
                </c:pt>
                <c:pt idx="2">
                  <c:v>48.474999999999994</c:v>
                </c:pt>
                <c:pt idx="3">
                  <c:v>48.444000000000003</c:v>
                </c:pt>
                <c:pt idx="4">
                  <c:v>49.351999999999997</c:v>
                </c:pt>
                <c:pt idx="5">
                  <c:v>49.531999999999996</c:v>
                </c:pt>
                <c:pt idx="6">
                  <c:v>49.635999999999996</c:v>
                </c:pt>
                <c:pt idx="7">
                  <c:v>49.661000000000001</c:v>
                </c:pt>
                <c:pt idx="8">
                  <c:v>49.593999999999994</c:v>
                </c:pt>
                <c:pt idx="9">
                  <c:v>49.524000000000001</c:v>
                </c:pt>
                <c:pt idx="10">
                  <c:v>49.692</c:v>
                </c:pt>
                <c:pt idx="11">
                  <c:v>49.095999999999997</c:v>
                </c:pt>
                <c:pt idx="12">
                  <c:v>49.141999999999996</c:v>
                </c:pt>
                <c:pt idx="13">
                  <c:v>49.22</c:v>
                </c:pt>
                <c:pt idx="14">
                  <c:v>49.283000000000001</c:v>
                </c:pt>
                <c:pt idx="15">
                  <c:v>50.272999999999996</c:v>
                </c:pt>
                <c:pt idx="16">
                  <c:v>50.513999999999996</c:v>
                </c:pt>
                <c:pt idx="17">
                  <c:v>50.643999999999998</c:v>
                </c:pt>
                <c:pt idx="18">
                  <c:v>50.595999999999997</c:v>
                </c:pt>
                <c:pt idx="19">
                  <c:v>50.622999999999998</c:v>
                </c:pt>
                <c:pt idx="20">
                  <c:v>50.688000000000002</c:v>
                </c:pt>
                <c:pt idx="21">
                  <c:v>50.769999999999996</c:v>
                </c:pt>
                <c:pt idx="22">
                  <c:v>50.765000000000001</c:v>
                </c:pt>
                <c:pt idx="23">
                  <c:v>50.697000000000003</c:v>
                </c:pt>
                <c:pt idx="24">
                  <c:v>51.820999999999998</c:v>
                </c:pt>
                <c:pt idx="25">
                  <c:v>49.55</c:v>
                </c:pt>
                <c:pt idx="26">
                  <c:v>51.05</c:v>
                </c:pt>
                <c:pt idx="27">
                  <c:v>50.730999999999995</c:v>
                </c:pt>
                <c:pt idx="28">
                  <c:v>51.095999999999997</c:v>
                </c:pt>
                <c:pt idx="29">
                  <c:v>51.823</c:v>
                </c:pt>
                <c:pt idx="30">
                  <c:v>50.95</c:v>
                </c:pt>
                <c:pt idx="31">
                  <c:v>50.632999999999996</c:v>
                </c:pt>
                <c:pt idx="32">
                  <c:v>50.323</c:v>
                </c:pt>
                <c:pt idx="33">
                  <c:v>51.253</c:v>
                </c:pt>
                <c:pt idx="34">
                  <c:v>51.370999999999995</c:v>
                </c:pt>
                <c:pt idx="35">
                  <c:v>51.497999999999998</c:v>
                </c:pt>
                <c:pt idx="36">
                  <c:v>51.78</c:v>
                </c:pt>
                <c:pt idx="37">
                  <c:v>51.896000000000001</c:v>
                </c:pt>
                <c:pt idx="38">
                  <c:v>51.704000000000001</c:v>
                </c:pt>
                <c:pt idx="39">
                  <c:v>54.357999999999997</c:v>
                </c:pt>
                <c:pt idx="40">
                  <c:v>51.168999999999997</c:v>
                </c:pt>
                <c:pt idx="41">
                  <c:v>50.483999999999995</c:v>
                </c:pt>
                <c:pt idx="42">
                  <c:v>50.593999999999994</c:v>
                </c:pt>
                <c:pt idx="43">
                  <c:v>51.58</c:v>
                </c:pt>
                <c:pt idx="44">
                  <c:v>52.222999999999999</c:v>
                </c:pt>
                <c:pt idx="45">
                  <c:v>54.064</c:v>
                </c:pt>
                <c:pt idx="46">
                  <c:v>52.430999999999997</c:v>
                </c:pt>
                <c:pt idx="47">
                  <c:v>52.25</c:v>
                </c:pt>
                <c:pt idx="48">
                  <c:v>52.191000000000003</c:v>
                </c:pt>
                <c:pt idx="49">
                  <c:v>52.286999999999999</c:v>
                </c:pt>
                <c:pt idx="50">
                  <c:v>52.978999999999999</c:v>
                </c:pt>
                <c:pt idx="51">
                  <c:v>52.457000000000001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41-4DE4-82E7-2E2FDD084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813952"/>
        <c:axId val="554814344"/>
      </c:lineChart>
      <c:catAx>
        <c:axId val="55481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4814344"/>
        <c:crosses val="autoZero"/>
        <c:auto val="1"/>
        <c:lblAlgn val="ctr"/>
        <c:lblOffset val="100"/>
        <c:noMultiLvlLbl val="0"/>
      </c:catAx>
      <c:valAx>
        <c:axId val="554814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554813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No.8(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'2021年全井戸集計表'!$AA$3:$AA$54</c:f>
              <c:numCache>
                <c:formatCode>0.000_ </c:formatCode>
                <c:ptCount val="52"/>
                <c:pt idx="0">
                  <c:v>51.112000000000002</c:v>
                </c:pt>
                <c:pt idx="1">
                  <c:v>51.063000000000002</c:v>
                </c:pt>
                <c:pt idx="2">
                  <c:v>50.931000000000004</c:v>
                </c:pt>
                <c:pt idx="3">
                  <c:v>51.132000000000005</c:v>
                </c:pt>
                <c:pt idx="4">
                  <c:v>51.167000000000002</c:v>
                </c:pt>
                <c:pt idx="5">
                  <c:v>51.184000000000005</c:v>
                </c:pt>
                <c:pt idx="6">
                  <c:v>51.502000000000002</c:v>
                </c:pt>
                <c:pt idx="7">
                  <c:v>51.115000000000002</c:v>
                </c:pt>
                <c:pt idx="8">
                  <c:v>51.11</c:v>
                </c:pt>
                <c:pt idx="9">
                  <c:v>51.137</c:v>
                </c:pt>
                <c:pt idx="10">
                  <c:v>51.341000000000001</c:v>
                </c:pt>
                <c:pt idx="11">
                  <c:v>51.355000000000004</c:v>
                </c:pt>
                <c:pt idx="12">
                  <c:v>51.695</c:v>
                </c:pt>
                <c:pt idx="13">
                  <c:v>51.618000000000002</c:v>
                </c:pt>
                <c:pt idx="14">
                  <c:v>51.325000000000003</c:v>
                </c:pt>
                <c:pt idx="15">
                  <c:v>51.475000000000001</c:v>
                </c:pt>
                <c:pt idx="16">
                  <c:v>51.290000000000006</c:v>
                </c:pt>
                <c:pt idx="17">
                  <c:v>51.378</c:v>
                </c:pt>
                <c:pt idx="18">
                  <c:v>51.293000000000006</c:v>
                </c:pt>
                <c:pt idx="19">
                  <c:v>51.292000000000002</c:v>
                </c:pt>
                <c:pt idx="20">
                  <c:v>51.407000000000004</c:v>
                </c:pt>
                <c:pt idx="21">
                  <c:v>51.451000000000001</c:v>
                </c:pt>
                <c:pt idx="22">
                  <c:v>51.513000000000005</c:v>
                </c:pt>
                <c:pt idx="23">
                  <c:v>51.367000000000004</c:v>
                </c:pt>
                <c:pt idx="24">
                  <c:v>51.344999999999999</c:v>
                </c:pt>
                <c:pt idx="25">
                  <c:v>51.394000000000005</c:v>
                </c:pt>
                <c:pt idx="26">
                  <c:v>51.761000000000003</c:v>
                </c:pt>
                <c:pt idx="27">
                  <c:v>51.591999999999999</c:v>
                </c:pt>
                <c:pt idx="28">
                  <c:v>51.453000000000003</c:v>
                </c:pt>
                <c:pt idx="29">
                  <c:v>51.404000000000003</c:v>
                </c:pt>
                <c:pt idx="30">
                  <c:v>51.451000000000001</c:v>
                </c:pt>
                <c:pt idx="31">
                  <c:v>52.569000000000003</c:v>
                </c:pt>
                <c:pt idx="32">
                  <c:v>51.637</c:v>
                </c:pt>
                <c:pt idx="33">
                  <c:v>51.516000000000005</c:v>
                </c:pt>
                <c:pt idx="34">
                  <c:v>51.378</c:v>
                </c:pt>
                <c:pt idx="35">
                  <c:v>51.492000000000004</c:v>
                </c:pt>
                <c:pt idx="36">
                  <c:v>51.580000000000005</c:v>
                </c:pt>
                <c:pt idx="37">
                  <c:v>51.627000000000002</c:v>
                </c:pt>
                <c:pt idx="38">
                  <c:v>51.558</c:v>
                </c:pt>
                <c:pt idx="39">
                  <c:v>51.725999999999999</c:v>
                </c:pt>
                <c:pt idx="40">
                  <c:v>51.567</c:v>
                </c:pt>
                <c:pt idx="41">
                  <c:v>51.550000000000004</c:v>
                </c:pt>
                <c:pt idx="42">
                  <c:v>51.928000000000004</c:v>
                </c:pt>
                <c:pt idx="43">
                  <c:v>51.623000000000005</c:v>
                </c:pt>
                <c:pt idx="44">
                  <c:v>51.738</c:v>
                </c:pt>
                <c:pt idx="45">
                  <c:v>51.606999999999999</c:v>
                </c:pt>
                <c:pt idx="46">
                  <c:v>51.696000000000005</c:v>
                </c:pt>
                <c:pt idx="47">
                  <c:v>51.545000000000002</c:v>
                </c:pt>
                <c:pt idx="48">
                  <c:v>51.580000000000005</c:v>
                </c:pt>
                <c:pt idx="49">
                  <c:v>51.597000000000001</c:v>
                </c:pt>
                <c:pt idx="50">
                  <c:v>51.632000000000005</c:v>
                </c:pt>
                <c:pt idx="51">
                  <c:v>51.562000000000005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81-4A06-B1EA-26E95B26C0F5}"/>
            </c:ext>
          </c:extLst>
        </c:ser>
        <c:ser>
          <c:idx val="1"/>
          <c:order val="1"/>
          <c:tx>
            <c:strRef>
              <c:f>'2021年全井戸集計表'!$AB$2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'2021年全井戸集計表'!$AB$3:$AB$54</c:f>
              <c:numCache>
                <c:formatCode>0.000_ </c:formatCode>
                <c:ptCount val="52"/>
                <c:pt idx="0">
                  <c:v>49.780999999999999</c:v>
                </c:pt>
                <c:pt idx="1">
                  <c:v>49.808999999999997</c:v>
                </c:pt>
                <c:pt idx="2">
                  <c:v>49.804000000000002</c:v>
                </c:pt>
                <c:pt idx="3">
                  <c:v>49.831000000000003</c:v>
                </c:pt>
                <c:pt idx="4">
                  <c:v>49.897999999999996</c:v>
                </c:pt>
                <c:pt idx="5">
                  <c:v>49.956000000000003</c:v>
                </c:pt>
                <c:pt idx="6">
                  <c:v>50.048000000000002</c:v>
                </c:pt>
                <c:pt idx="7">
                  <c:v>49.956000000000003</c:v>
                </c:pt>
                <c:pt idx="8">
                  <c:v>49.963999999999999</c:v>
                </c:pt>
                <c:pt idx="9">
                  <c:v>49.978999999999999</c:v>
                </c:pt>
                <c:pt idx="10">
                  <c:v>49.948999999999998</c:v>
                </c:pt>
                <c:pt idx="11">
                  <c:v>49.939</c:v>
                </c:pt>
                <c:pt idx="12">
                  <c:v>50.112000000000002</c:v>
                </c:pt>
                <c:pt idx="13">
                  <c:v>50.027999999999999</c:v>
                </c:pt>
                <c:pt idx="14">
                  <c:v>49.98</c:v>
                </c:pt>
                <c:pt idx="15">
                  <c:v>50.085999999999999</c:v>
                </c:pt>
                <c:pt idx="16">
                  <c:v>50.052999999999997</c:v>
                </c:pt>
                <c:pt idx="17">
                  <c:v>50.110999999999997</c:v>
                </c:pt>
                <c:pt idx="18">
                  <c:v>50.097999999999999</c:v>
                </c:pt>
                <c:pt idx="19">
                  <c:v>50.091999999999999</c:v>
                </c:pt>
                <c:pt idx="20">
                  <c:v>50.084000000000003</c:v>
                </c:pt>
                <c:pt idx="21">
                  <c:v>50.134999999999998</c:v>
                </c:pt>
                <c:pt idx="22">
                  <c:v>50.12</c:v>
                </c:pt>
                <c:pt idx="23">
                  <c:v>50.110999999999997</c:v>
                </c:pt>
                <c:pt idx="24">
                  <c:v>50.161000000000001</c:v>
                </c:pt>
                <c:pt idx="25">
                  <c:v>50.408000000000001</c:v>
                </c:pt>
                <c:pt idx="26">
                  <c:v>50.400999999999996</c:v>
                </c:pt>
                <c:pt idx="27">
                  <c:v>50.137999999999998</c:v>
                </c:pt>
                <c:pt idx="28">
                  <c:v>50.1</c:v>
                </c:pt>
                <c:pt idx="29">
                  <c:v>50.215000000000003</c:v>
                </c:pt>
                <c:pt idx="30">
                  <c:v>50.122999999999998</c:v>
                </c:pt>
                <c:pt idx="31">
                  <c:v>50.149000000000001</c:v>
                </c:pt>
                <c:pt idx="32">
                  <c:v>50.137</c:v>
                </c:pt>
                <c:pt idx="33">
                  <c:v>50.156999999999996</c:v>
                </c:pt>
                <c:pt idx="34">
                  <c:v>50.137999999999998</c:v>
                </c:pt>
                <c:pt idx="35">
                  <c:v>50.155999999999999</c:v>
                </c:pt>
                <c:pt idx="36">
                  <c:v>50.192999999999998</c:v>
                </c:pt>
                <c:pt idx="37">
                  <c:v>50.213999999999999</c:v>
                </c:pt>
                <c:pt idx="38">
                  <c:v>50.189</c:v>
                </c:pt>
                <c:pt idx="39">
                  <c:v>50.366999999999997</c:v>
                </c:pt>
                <c:pt idx="40">
                  <c:v>50.14</c:v>
                </c:pt>
                <c:pt idx="41">
                  <c:v>50.100999999999999</c:v>
                </c:pt>
                <c:pt idx="42">
                  <c:v>50.344999999999999</c:v>
                </c:pt>
                <c:pt idx="43">
                  <c:v>50.180999999999997</c:v>
                </c:pt>
                <c:pt idx="44">
                  <c:v>50.307000000000002</c:v>
                </c:pt>
                <c:pt idx="45">
                  <c:v>50.301000000000002</c:v>
                </c:pt>
                <c:pt idx="46">
                  <c:v>50.29</c:v>
                </c:pt>
                <c:pt idx="47">
                  <c:v>50.168999999999997</c:v>
                </c:pt>
                <c:pt idx="48">
                  <c:v>50.173999999999999</c:v>
                </c:pt>
                <c:pt idx="49">
                  <c:v>50.16</c:v>
                </c:pt>
                <c:pt idx="50">
                  <c:v>50.204000000000001</c:v>
                </c:pt>
                <c:pt idx="51">
                  <c:v>50.186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81-4A06-B1EA-26E95B26C0F5}"/>
            </c:ext>
          </c:extLst>
        </c:ser>
        <c:ser>
          <c:idx val="2"/>
          <c:order val="2"/>
          <c:tx>
            <c:strRef>
              <c:f>'2021年全井戸集計表'!$AC$2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'2021年全井戸集計表'!$AC$3:$AC$54</c:f>
              <c:numCache>
                <c:formatCode>0.000_ </c:formatCode>
                <c:ptCount val="52"/>
                <c:pt idx="0">
                  <c:v>49.777000000000001</c:v>
                </c:pt>
                <c:pt idx="1">
                  <c:v>49.709000000000003</c:v>
                </c:pt>
                <c:pt idx="2">
                  <c:v>49.709000000000003</c:v>
                </c:pt>
                <c:pt idx="3">
                  <c:v>49.765999999999998</c:v>
                </c:pt>
                <c:pt idx="4">
                  <c:v>50.000999999999998</c:v>
                </c:pt>
                <c:pt idx="5">
                  <c:v>50.290999999999997</c:v>
                </c:pt>
                <c:pt idx="6">
                  <c:v>50.405999999999999</c:v>
                </c:pt>
                <c:pt idx="7">
                  <c:v>50.292999999999999</c:v>
                </c:pt>
                <c:pt idx="8">
                  <c:v>50.268000000000001</c:v>
                </c:pt>
                <c:pt idx="9">
                  <c:v>50.317999999999998</c:v>
                </c:pt>
                <c:pt idx="10">
                  <c:v>50.051000000000002</c:v>
                </c:pt>
                <c:pt idx="11">
                  <c:v>50.018000000000001</c:v>
                </c:pt>
                <c:pt idx="12">
                  <c:v>50.213999999999999</c:v>
                </c:pt>
                <c:pt idx="13">
                  <c:v>50.155000000000001</c:v>
                </c:pt>
                <c:pt idx="14">
                  <c:v>50.152999999999999</c:v>
                </c:pt>
                <c:pt idx="15">
                  <c:v>50.713000000000001</c:v>
                </c:pt>
                <c:pt idx="16">
                  <c:v>50.688000000000002</c:v>
                </c:pt>
                <c:pt idx="17">
                  <c:v>50.808</c:v>
                </c:pt>
                <c:pt idx="18">
                  <c:v>50.790999999999997</c:v>
                </c:pt>
                <c:pt idx="19">
                  <c:v>50.786999999999999</c:v>
                </c:pt>
                <c:pt idx="20">
                  <c:v>50.774000000000001</c:v>
                </c:pt>
                <c:pt idx="21">
                  <c:v>50.884999999999998</c:v>
                </c:pt>
                <c:pt idx="22">
                  <c:v>50.899000000000001</c:v>
                </c:pt>
                <c:pt idx="23">
                  <c:v>50.886000000000003</c:v>
                </c:pt>
                <c:pt idx="24">
                  <c:v>51.174999999999997</c:v>
                </c:pt>
                <c:pt idx="25">
                  <c:v>50.015999999999998</c:v>
                </c:pt>
                <c:pt idx="26">
                  <c:v>50.927999999999997</c:v>
                </c:pt>
                <c:pt idx="27">
                  <c:v>50.709000000000003</c:v>
                </c:pt>
                <c:pt idx="28">
                  <c:v>50.673000000000002</c:v>
                </c:pt>
                <c:pt idx="29">
                  <c:v>51.396000000000001</c:v>
                </c:pt>
                <c:pt idx="30">
                  <c:v>50.832999999999998</c:v>
                </c:pt>
                <c:pt idx="31">
                  <c:v>50.929000000000002</c:v>
                </c:pt>
                <c:pt idx="32">
                  <c:v>50.673999999999999</c:v>
                </c:pt>
                <c:pt idx="33">
                  <c:v>51.057000000000002</c:v>
                </c:pt>
                <c:pt idx="34">
                  <c:v>51.015999999999998</c:v>
                </c:pt>
                <c:pt idx="35">
                  <c:v>51.088000000000001</c:v>
                </c:pt>
                <c:pt idx="36">
                  <c:v>51.204000000000001</c:v>
                </c:pt>
                <c:pt idx="37">
                  <c:v>51.265999999999998</c:v>
                </c:pt>
                <c:pt idx="38">
                  <c:v>51.201000000000001</c:v>
                </c:pt>
                <c:pt idx="39">
                  <c:v>51.989000000000004</c:v>
                </c:pt>
                <c:pt idx="40">
                  <c:v>50.853000000000002</c:v>
                </c:pt>
                <c:pt idx="41">
                  <c:v>50.683</c:v>
                </c:pt>
                <c:pt idx="42">
                  <c:v>50.978999999999999</c:v>
                </c:pt>
                <c:pt idx="43">
                  <c:v>51.112000000000002</c:v>
                </c:pt>
                <c:pt idx="44">
                  <c:v>51.489000000000004</c:v>
                </c:pt>
                <c:pt idx="45">
                  <c:v>52.037999999999997</c:v>
                </c:pt>
                <c:pt idx="46">
                  <c:v>51.41</c:v>
                </c:pt>
                <c:pt idx="47">
                  <c:v>51.334000000000003</c:v>
                </c:pt>
                <c:pt idx="48">
                  <c:v>51.338999999999999</c:v>
                </c:pt>
                <c:pt idx="49">
                  <c:v>51.361000000000004</c:v>
                </c:pt>
                <c:pt idx="50">
                  <c:v>51.454000000000001</c:v>
                </c:pt>
                <c:pt idx="51">
                  <c:v>51.543999999999997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81-4A06-B1EA-26E95B26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815128"/>
        <c:axId val="554815520"/>
      </c:lineChart>
      <c:catAx>
        <c:axId val="554815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4815520"/>
        <c:crosses val="autoZero"/>
        <c:auto val="1"/>
        <c:lblAlgn val="ctr"/>
        <c:lblOffset val="100"/>
        <c:noMultiLvlLbl val="0"/>
      </c:catAx>
      <c:valAx>
        <c:axId val="554815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554815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No.9(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'2021年全井戸集計表'!$AD$3:$AD$54</c:f>
              <c:numCache>
                <c:formatCode>General</c:formatCode>
                <c:ptCount val="52"/>
                <c:pt idx="0">
                  <c:v>79.253999999999991</c:v>
                </c:pt>
                <c:pt idx="1">
                  <c:v>79.251000000000005</c:v>
                </c:pt>
                <c:pt idx="2">
                  <c:v>79.256</c:v>
                </c:pt>
                <c:pt idx="3">
                  <c:v>79.253</c:v>
                </c:pt>
                <c:pt idx="4">
                  <c:v>79.254999999999995</c:v>
                </c:pt>
                <c:pt idx="5">
                  <c:v>79.256</c:v>
                </c:pt>
                <c:pt idx="6">
                  <c:v>79.251000000000005</c:v>
                </c:pt>
                <c:pt idx="7">
                  <c:v>79.253</c:v>
                </c:pt>
                <c:pt idx="8">
                  <c:v>79.248000000000005</c:v>
                </c:pt>
                <c:pt idx="9">
                  <c:v>79.253</c:v>
                </c:pt>
                <c:pt idx="10">
                  <c:v>79.260999999999996</c:v>
                </c:pt>
                <c:pt idx="11">
                  <c:v>79.25</c:v>
                </c:pt>
                <c:pt idx="12">
                  <c:v>79.256</c:v>
                </c:pt>
                <c:pt idx="13">
                  <c:v>79.257000000000005</c:v>
                </c:pt>
                <c:pt idx="14">
                  <c:v>79.257999999999996</c:v>
                </c:pt>
                <c:pt idx="15">
                  <c:v>79.259999999999991</c:v>
                </c:pt>
                <c:pt idx="16">
                  <c:v>79.251000000000005</c:v>
                </c:pt>
                <c:pt idx="17">
                  <c:v>79.259</c:v>
                </c:pt>
                <c:pt idx="18">
                  <c:v>79.253999999999991</c:v>
                </c:pt>
                <c:pt idx="19">
                  <c:v>79.260999999999996</c:v>
                </c:pt>
                <c:pt idx="20">
                  <c:v>79.256</c:v>
                </c:pt>
                <c:pt idx="21">
                  <c:v>79.253999999999991</c:v>
                </c:pt>
                <c:pt idx="22">
                  <c:v>79.257999999999996</c:v>
                </c:pt>
                <c:pt idx="23">
                  <c:v>79.257000000000005</c:v>
                </c:pt>
                <c:pt idx="24">
                  <c:v>79.257999999999996</c:v>
                </c:pt>
                <c:pt idx="25">
                  <c:v>79.259999999999991</c:v>
                </c:pt>
                <c:pt idx="26">
                  <c:v>79.257999999999996</c:v>
                </c:pt>
                <c:pt idx="27">
                  <c:v>79.259</c:v>
                </c:pt>
                <c:pt idx="28">
                  <c:v>79.259</c:v>
                </c:pt>
                <c:pt idx="29">
                  <c:v>79.257999999999996</c:v>
                </c:pt>
                <c:pt idx="30">
                  <c:v>79.257999999999996</c:v>
                </c:pt>
                <c:pt idx="31">
                  <c:v>79.254999999999995</c:v>
                </c:pt>
                <c:pt idx="49">
                  <c:v>79.272999999999996</c:v>
                </c:pt>
                <c:pt idx="50">
                  <c:v>79.274000000000001</c:v>
                </c:pt>
                <c:pt idx="51">
                  <c:v>79.274000000000001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8E-420C-A232-EC18DC73D228}"/>
            </c:ext>
          </c:extLst>
        </c:ser>
        <c:ser>
          <c:idx val="1"/>
          <c:order val="1"/>
          <c:tx>
            <c:strRef>
              <c:f>'2021年全井戸集計表'!$AE$2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'2021年全井戸集計表'!$AE$3:$AE$54</c:f>
              <c:numCache>
                <c:formatCode>0.000_ </c:formatCode>
                <c:ptCount val="52"/>
                <c:pt idx="0">
                  <c:v>72.415999999999997</c:v>
                </c:pt>
                <c:pt idx="1">
                  <c:v>72.393000000000001</c:v>
                </c:pt>
                <c:pt idx="2">
                  <c:v>72.355000000000004</c:v>
                </c:pt>
                <c:pt idx="3">
                  <c:v>72.259</c:v>
                </c:pt>
                <c:pt idx="4">
                  <c:v>72.224999999999994</c:v>
                </c:pt>
                <c:pt idx="5">
                  <c:v>72.216000000000008</c:v>
                </c:pt>
                <c:pt idx="6">
                  <c:v>72.155000000000001</c:v>
                </c:pt>
                <c:pt idx="7">
                  <c:v>72.14500000000001</c:v>
                </c:pt>
                <c:pt idx="8">
                  <c:v>72.045000000000002</c:v>
                </c:pt>
                <c:pt idx="9">
                  <c:v>71.996000000000009</c:v>
                </c:pt>
                <c:pt idx="10">
                  <c:v>71.998000000000005</c:v>
                </c:pt>
                <c:pt idx="11">
                  <c:v>71.963999999999999</c:v>
                </c:pt>
                <c:pt idx="12">
                  <c:v>71.924999999999997</c:v>
                </c:pt>
                <c:pt idx="13">
                  <c:v>71.903999999999996</c:v>
                </c:pt>
                <c:pt idx="14">
                  <c:v>71.831000000000003</c:v>
                </c:pt>
                <c:pt idx="15">
                  <c:v>71.844999999999999</c:v>
                </c:pt>
                <c:pt idx="16">
                  <c:v>71.786000000000001</c:v>
                </c:pt>
                <c:pt idx="17">
                  <c:v>71.742000000000004</c:v>
                </c:pt>
                <c:pt idx="18">
                  <c:v>71.709000000000003</c:v>
                </c:pt>
                <c:pt idx="19">
                  <c:v>71.665000000000006</c:v>
                </c:pt>
                <c:pt idx="20">
                  <c:v>71.62700000000001</c:v>
                </c:pt>
                <c:pt idx="21">
                  <c:v>71.58</c:v>
                </c:pt>
                <c:pt idx="22">
                  <c:v>71.515000000000001</c:v>
                </c:pt>
                <c:pt idx="23">
                  <c:v>71.463999999999999</c:v>
                </c:pt>
                <c:pt idx="24">
                  <c:v>71.403000000000006</c:v>
                </c:pt>
                <c:pt idx="25">
                  <c:v>71.355000000000004</c:v>
                </c:pt>
                <c:pt idx="26">
                  <c:v>71.296999999999997</c:v>
                </c:pt>
                <c:pt idx="27">
                  <c:v>71.25</c:v>
                </c:pt>
                <c:pt idx="28">
                  <c:v>71.19</c:v>
                </c:pt>
                <c:pt idx="29">
                  <c:v>71.137</c:v>
                </c:pt>
                <c:pt idx="30">
                  <c:v>71.066000000000003</c:v>
                </c:pt>
                <c:pt idx="31">
                  <c:v>71.016000000000005</c:v>
                </c:pt>
                <c:pt idx="32">
                  <c:v>70.98</c:v>
                </c:pt>
                <c:pt idx="33">
                  <c:v>70.941000000000003</c:v>
                </c:pt>
                <c:pt idx="34">
                  <c:v>70.918000000000006</c:v>
                </c:pt>
                <c:pt idx="35">
                  <c:v>70.88</c:v>
                </c:pt>
                <c:pt idx="36">
                  <c:v>70.864000000000004</c:v>
                </c:pt>
                <c:pt idx="37">
                  <c:v>70.843999999999994</c:v>
                </c:pt>
                <c:pt idx="38">
                  <c:v>70.850999999999999</c:v>
                </c:pt>
                <c:pt idx="39">
                  <c:v>70.867000000000004</c:v>
                </c:pt>
                <c:pt idx="40">
                  <c:v>70.866</c:v>
                </c:pt>
                <c:pt idx="41">
                  <c:v>71.012</c:v>
                </c:pt>
                <c:pt idx="42">
                  <c:v>71.210000000000008</c:v>
                </c:pt>
                <c:pt idx="43">
                  <c:v>71.343999999999994</c:v>
                </c:pt>
                <c:pt idx="44">
                  <c:v>71.657000000000011</c:v>
                </c:pt>
                <c:pt idx="45">
                  <c:v>71.849999999999994</c:v>
                </c:pt>
                <c:pt idx="46">
                  <c:v>71.936999999999998</c:v>
                </c:pt>
                <c:pt idx="47">
                  <c:v>72.004000000000005</c:v>
                </c:pt>
                <c:pt idx="48">
                  <c:v>72.039000000000001</c:v>
                </c:pt>
                <c:pt idx="49">
                  <c:v>72.103999999999999</c:v>
                </c:pt>
                <c:pt idx="50">
                  <c:v>72.174999999999997</c:v>
                </c:pt>
                <c:pt idx="51">
                  <c:v>72.198999999999998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8E-420C-A232-EC18DC73D228}"/>
            </c:ext>
          </c:extLst>
        </c:ser>
        <c:ser>
          <c:idx val="2"/>
          <c:order val="2"/>
          <c:tx>
            <c:strRef>
              <c:f>'2021年全井戸集計表'!$AF$2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'2021年全井戸集計表'!$AF$3:$AF$54</c:f>
              <c:numCache>
                <c:formatCode>0.000_ </c:formatCode>
                <c:ptCount val="52"/>
                <c:pt idx="0">
                  <c:v>73.772999999999996</c:v>
                </c:pt>
                <c:pt idx="1">
                  <c:v>73.697000000000003</c:v>
                </c:pt>
                <c:pt idx="2">
                  <c:v>73.697000000000003</c:v>
                </c:pt>
                <c:pt idx="3">
                  <c:v>73.543000000000006</c:v>
                </c:pt>
                <c:pt idx="4">
                  <c:v>73.484000000000009</c:v>
                </c:pt>
                <c:pt idx="5">
                  <c:v>73.544000000000011</c:v>
                </c:pt>
                <c:pt idx="6">
                  <c:v>73.681000000000012</c:v>
                </c:pt>
                <c:pt idx="7">
                  <c:v>73.373000000000005</c:v>
                </c:pt>
                <c:pt idx="8">
                  <c:v>73.338999999999999</c:v>
                </c:pt>
                <c:pt idx="9">
                  <c:v>73.216999999999999</c:v>
                </c:pt>
                <c:pt idx="10">
                  <c:v>73.274000000000001</c:v>
                </c:pt>
                <c:pt idx="11">
                  <c:v>73.14</c:v>
                </c:pt>
                <c:pt idx="12">
                  <c:v>73.307000000000002</c:v>
                </c:pt>
                <c:pt idx="13">
                  <c:v>73.254999999999995</c:v>
                </c:pt>
                <c:pt idx="14">
                  <c:v>73.105999999999995</c:v>
                </c:pt>
                <c:pt idx="15">
                  <c:v>73.228000000000009</c:v>
                </c:pt>
                <c:pt idx="16">
                  <c:v>73.254000000000005</c:v>
                </c:pt>
                <c:pt idx="17">
                  <c:v>73.206000000000003</c:v>
                </c:pt>
                <c:pt idx="18">
                  <c:v>73.221000000000004</c:v>
                </c:pt>
                <c:pt idx="19">
                  <c:v>73.271000000000001</c:v>
                </c:pt>
                <c:pt idx="20">
                  <c:v>73.341000000000008</c:v>
                </c:pt>
                <c:pt idx="21">
                  <c:v>73.192999999999998</c:v>
                </c:pt>
                <c:pt idx="22">
                  <c:v>73.216000000000008</c:v>
                </c:pt>
                <c:pt idx="23">
                  <c:v>73.312000000000012</c:v>
                </c:pt>
                <c:pt idx="24">
                  <c:v>73.278000000000006</c:v>
                </c:pt>
                <c:pt idx="25">
                  <c:v>73.27600000000001</c:v>
                </c:pt>
                <c:pt idx="26">
                  <c:v>73.311000000000007</c:v>
                </c:pt>
                <c:pt idx="27">
                  <c:v>73.375</c:v>
                </c:pt>
                <c:pt idx="28">
                  <c:v>73.429000000000002</c:v>
                </c:pt>
                <c:pt idx="29">
                  <c:v>73.563000000000002</c:v>
                </c:pt>
                <c:pt idx="30">
                  <c:v>73.489000000000004</c:v>
                </c:pt>
                <c:pt idx="31">
                  <c:v>73.573999999999998</c:v>
                </c:pt>
                <c:pt idx="32">
                  <c:v>73.475999999999999</c:v>
                </c:pt>
                <c:pt idx="33">
                  <c:v>73.600999999999999</c:v>
                </c:pt>
                <c:pt idx="34">
                  <c:v>73.605999999999995</c:v>
                </c:pt>
                <c:pt idx="35">
                  <c:v>73.591999999999999</c:v>
                </c:pt>
                <c:pt idx="36">
                  <c:v>73.597999999999999</c:v>
                </c:pt>
                <c:pt idx="37">
                  <c:v>73.652000000000001</c:v>
                </c:pt>
                <c:pt idx="38">
                  <c:v>73.721000000000004</c:v>
                </c:pt>
                <c:pt idx="39">
                  <c:v>73.742999999999995</c:v>
                </c:pt>
                <c:pt idx="40">
                  <c:v>73.835999999999999</c:v>
                </c:pt>
                <c:pt idx="41">
                  <c:v>73.863</c:v>
                </c:pt>
                <c:pt idx="42">
                  <c:v>73.998000000000005</c:v>
                </c:pt>
                <c:pt idx="43">
                  <c:v>73.947000000000003</c:v>
                </c:pt>
                <c:pt idx="44">
                  <c:v>74.051000000000002</c:v>
                </c:pt>
                <c:pt idx="45">
                  <c:v>73.991</c:v>
                </c:pt>
                <c:pt idx="46">
                  <c:v>74.088000000000008</c:v>
                </c:pt>
                <c:pt idx="47">
                  <c:v>74.034000000000006</c:v>
                </c:pt>
                <c:pt idx="48">
                  <c:v>73.988</c:v>
                </c:pt>
                <c:pt idx="49">
                  <c:v>74.168000000000006</c:v>
                </c:pt>
                <c:pt idx="50">
                  <c:v>74.147999999999996</c:v>
                </c:pt>
                <c:pt idx="51">
                  <c:v>74.125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8E-420C-A232-EC18DC73D228}"/>
            </c:ext>
          </c:extLst>
        </c:ser>
        <c:ser>
          <c:idx val="3"/>
          <c:order val="3"/>
          <c:tx>
            <c:strRef>
              <c:f>'2021年全井戸集計表'!$AG$2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'2021年全井戸集計表'!$AG$3:$AG$54</c:f>
              <c:numCache>
                <c:formatCode>0.000_ </c:formatCode>
                <c:ptCount val="52"/>
                <c:pt idx="0">
                  <c:v>67.707999999999998</c:v>
                </c:pt>
                <c:pt idx="1">
                  <c:v>67.61</c:v>
                </c:pt>
                <c:pt idx="2">
                  <c:v>67.578000000000003</c:v>
                </c:pt>
                <c:pt idx="3">
                  <c:v>67.461999999999989</c:v>
                </c:pt>
                <c:pt idx="4">
                  <c:v>67.41</c:v>
                </c:pt>
                <c:pt idx="5">
                  <c:v>67.513999999999996</c:v>
                </c:pt>
                <c:pt idx="6">
                  <c:v>67.662000000000006</c:v>
                </c:pt>
                <c:pt idx="7">
                  <c:v>67.425999999999988</c:v>
                </c:pt>
                <c:pt idx="8">
                  <c:v>67.441999999999993</c:v>
                </c:pt>
                <c:pt idx="9">
                  <c:v>67.289999999999992</c:v>
                </c:pt>
                <c:pt idx="10">
                  <c:v>67.358000000000004</c:v>
                </c:pt>
                <c:pt idx="11">
                  <c:v>67.246999999999986</c:v>
                </c:pt>
                <c:pt idx="12">
                  <c:v>67.412000000000006</c:v>
                </c:pt>
                <c:pt idx="13">
                  <c:v>67.371999999999986</c:v>
                </c:pt>
                <c:pt idx="14">
                  <c:v>67.185000000000002</c:v>
                </c:pt>
                <c:pt idx="15">
                  <c:v>67.358999999999995</c:v>
                </c:pt>
                <c:pt idx="16">
                  <c:v>67.356999999999999</c:v>
                </c:pt>
                <c:pt idx="17">
                  <c:v>67.424999999999997</c:v>
                </c:pt>
                <c:pt idx="18">
                  <c:v>67.668999999999997</c:v>
                </c:pt>
                <c:pt idx="19">
                  <c:v>67.456999999999994</c:v>
                </c:pt>
                <c:pt idx="20">
                  <c:v>67.518000000000001</c:v>
                </c:pt>
                <c:pt idx="21">
                  <c:v>67.401999999999987</c:v>
                </c:pt>
                <c:pt idx="22">
                  <c:v>67.421999999999997</c:v>
                </c:pt>
                <c:pt idx="23">
                  <c:v>67.508999999999986</c:v>
                </c:pt>
                <c:pt idx="24">
                  <c:v>67.49199999999999</c:v>
                </c:pt>
                <c:pt idx="25">
                  <c:v>67.454999999999998</c:v>
                </c:pt>
                <c:pt idx="26">
                  <c:v>67.483999999999995</c:v>
                </c:pt>
                <c:pt idx="27">
                  <c:v>67.58</c:v>
                </c:pt>
                <c:pt idx="28">
                  <c:v>67.603999999999999</c:v>
                </c:pt>
                <c:pt idx="29">
                  <c:v>67.707999999999998</c:v>
                </c:pt>
                <c:pt idx="30">
                  <c:v>67.673000000000002</c:v>
                </c:pt>
                <c:pt idx="31">
                  <c:v>67.775000000000006</c:v>
                </c:pt>
                <c:pt idx="32">
                  <c:v>67.697999999999993</c:v>
                </c:pt>
                <c:pt idx="33">
                  <c:v>67.807999999999993</c:v>
                </c:pt>
                <c:pt idx="34">
                  <c:v>67.793999999999997</c:v>
                </c:pt>
                <c:pt idx="35">
                  <c:v>67.802999999999997</c:v>
                </c:pt>
                <c:pt idx="36">
                  <c:v>67.796999999999997</c:v>
                </c:pt>
                <c:pt idx="37">
                  <c:v>67.876000000000005</c:v>
                </c:pt>
                <c:pt idx="38">
                  <c:v>67.94</c:v>
                </c:pt>
                <c:pt idx="39">
                  <c:v>67.978999999999999</c:v>
                </c:pt>
                <c:pt idx="40">
                  <c:v>68.045999999999992</c:v>
                </c:pt>
                <c:pt idx="41">
                  <c:v>68.043000000000006</c:v>
                </c:pt>
                <c:pt idx="42">
                  <c:v>68.16</c:v>
                </c:pt>
                <c:pt idx="43">
                  <c:v>68.150999999999996</c:v>
                </c:pt>
                <c:pt idx="44">
                  <c:v>68.310999999999993</c:v>
                </c:pt>
                <c:pt idx="45">
                  <c:v>68.242999999999995</c:v>
                </c:pt>
                <c:pt idx="46">
                  <c:v>68.224999999999994</c:v>
                </c:pt>
                <c:pt idx="47">
                  <c:v>68.230999999999995</c:v>
                </c:pt>
                <c:pt idx="48">
                  <c:v>68.180999999999997</c:v>
                </c:pt>
                <c:pt idx="49">
                  <c:v>68.375</c:v>
                </c:pt>
                <c:pt idx="50">
                  <c:v>68.353999999999999</c:v>
                </c:pt>
                <c:pt idx="51">
                  <c:v>68.423999999999992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8E-420C-A232-EC18DC73D228}"/>
            </c:ext>
          </c:extLst>
        </c:ser>
        <c:ser>
          <c:idx val="4"/>
          <c:order val="4"/>
          <c:tx>
            <c:strRef>
              <c:f>'2021年全井戸集計表'!$AH$2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'2021年全井戸集計表'!$AH$3:$AH$54</c:f>
              <c:numCache>
                <c:formatCode>0.0_ </c:formatCode>
                <c:ptCount val="52"/>
                <c:pt idx="0">
                  <c:v>60.313000000000002</c:v>
                </c:pt>
                <c:pt idx="1">
                  <c:v>60.023000000000003</c:v>
                </c:pt>
                <c:pt idx="2">
                  <c:v>59.945</c:v>
                </c:pt>
                <c:pt idx="3">
                  <c:v>59.907000000000004</c:v>
                </c:pt>
                <c:pt idx="4">
                  <c:v>60.268000000000001</c:v>
                </c:pt>
                <c:pt idx="5">
                  <c:v>60.605000000000004</c:v>
                </c:pt>
                <c:pt idx="6">
                  <c:v>60.758000000000003</c:v>
                </c:pt>
                <c:pt idx="7">
                  <c:v>60.637999999999998</c:v>
                </c:pt>
                <c:pt idx="8">
                  <c:v>60.603999999999999</c:v>
                </c:pt>
                <c:pt idx="9">
                  <c:v>60.478999999999999</c:v>
                </c:pt>
                <c:pt idx="10">
                  <c:v>60.667999999999999</c:v>
                </c:pt>
                <c:pt idx="11">
                  <c:v>60.742000000000004</c:v>
                </c:pt>
                <c:pt idx="12">
                  <c:v>60.923999999999999</c:v>
                </c:pt>
                <c:pt idx="13">
                  <c:v>60.92</c:v>
                </c:pt>
                <c:pt idx="14">
                  <c:v>60.89</c:v>
                </c:pt>
                <c:pt idx="15">
                  <c:v>61.027999999999999</c:v>
                </c:pt>
                <c:pt idx="16">
                  <c:v>61.152999999999999</c:v>
                </c:pt>
                <c:pt idx="17">
                  <c:v>61.332000000000001</c:v>
                </c:pt>
                <c:pt idx="18">
                  <c:v>61.183</c:v>
                </c:pt>
                <c:pt idx="19">
                  <c:v>61.093000000000004</c:v>
                </c:pt>
                <c:pt idx="20">
                  <c:v>61.350999999999999</c:v>
                </c:pt>
                <c:pt idx="21">
                  <c:v>61.36</c:v>
                </c:pt>
                <c:pt idx="22">
                  <c:v>61.387</c:v>
                </c:pt>
                <c:pt idx="23">
                  <c:v>61.387</c:v>
                </c:pt>
                <c:pt idx="24">
                  <c:v>61.44</c:v>
                </c:pt>
                <c:pt idx="25">
                  <c:v>60.835000000000001</c:v>
                </c:pt>
                <c:pt idx="26">
                  <c:v>62.024999999999999</c:v>
                </c:pt>
                <c:pt idx="27">
                  <c:v>61.945</c:v>
                </c:pt>
                <c:pt idx="28">
                  <c:v>61.936999999999998</c:v>
                </c:pt>
                <c:pt idx="29">
                  <c:v>61.820999999999998</c:v>
                </c:pt>
                <c:pt idx="30">
                  <c:v>61.971000000000004</c:v>
                </c:pt>
                <c:pt idx="31">
                  <c:v>61.914999999999999</c:v>
                </c:pt>
                <c:pt idx="32">
                  <c:v>61.855000000000004</c:v>
                </c:pt>
                <c:pt idx="33">
                  <c:v>62.13</c:v>
                </c:pt>
                <c:pt idx="34">
                  <c:v>61.893999999999998</c:v>
                </c:pt>
                <c:pt idx="35">
                  <c:v>61.774999999999999</c:v>
                </c:pt>
                <c:pt idx="36">
                  <c:v>62.117000000000004</c:v>
                </c:pt>
                <c:pt idx="37">
                  <c:v>62.307000000000002</c:v>
                </c:pt>
                <c:pt idx="38">
                  <c:v>62.277999999999999</c:v>
                </c:pt>
                <c:pt idx="39">
                  <c:v>62.856000000000002</c:v>
                </c:pt>
                <c:pt idx="40">
                  <c:v>62.292000000000002</c:v>
                </c:pt>
                <c:pt idx="41">
                  <c:v>62.003</c:v>
                </c:pt>
                <c:pt idx="42">
                  <c:v>62.198999999999998</c:v>
                </c:pt>
                <c:pt idx="43">
                  <c:v>62.374000000000002</c:v>
                </c:pt>
                <c:pt idx="44">
                  <c:v>62.445999999999998</c:v>
                </c:pt>
                <c:pt idx="45">
                  <c:v>62.81</c:v>
                </c:pt>
                <c:pt idx="46">
                  <c:v>62.423999999999999</c:v>
                </c:pt>
                <c:pt idx="47">
                  <c:v>62.362000000000002</c:v>
                </c:pt>
                <c:pt idx="48">
                  <c:v>62.297000000000004</c:v>
                </c:pt>
                <c:pt idx="49">
                  <c:v>62.468000000000004</c:v>
                </c:pt>
                <c:pt idx="50">
                  <c:v>62.616</c:v>
                </c:pt>
                <c:pt idx="51">
                  <c:v>62.39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8E-420C-A232-EC18DC73D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816304"/>
        <c:axId val="554816696"/>
      </c:lineChart>
      <c:catAx>
        <c:axId val="55481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4816696"/>
        <c:crosses val="autoZero"/>
        <c:auto val="1"/>
        <c:lblAlgn val="ctr"/>
        <c:lblOffset val="100"/>
        <c:noMultiLvlLbl val="0"/>
      </c:catAx>
      <c:valAx>
        <c:axId val="554816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4816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'2021年全井戸集計表'!$AI$3:$AI$54</c:f>
              <c:numCache>
                <c:formatCode>0.000_ </c:formatCode>
                <c:ptCount val="52"/>
                <c:pt idx="0">
                  <c:v>60.454999999999998</c:v>
                </c:pt>
                <c:pt idx="1">
                  <c:v>60.416000000000004</c:v>
                </c:pt>
                <c:pt idx="2">
                  <c:v>60.401000000000003</c:v>
                </c:pt>
                <c:pt idx="3">
                  <c:v>60.256</c:v>
                </c:pt>
                <c:pt idx="4">
                  <c:v>60.274000000000001</c:v>
                </c:pt>
                <c:pt idx="5">
                  <c:v>60.382000000000005</c:v>
                </c:pt>
                <c:pt idx="6">
                  <c:v>60.496000000000002</c:v>
                </c:pt>
                <c:pt idx="7">
                  <c:v>60.513000000000005</c:v>
                </c:pt>
                <c:pt idx="8">
                  <c:v>60.545000000000002</c:v>
                </c:pt>
                <c:pt idx="9">
                  <c:v>60.514000000000003</c:v>
                </c:pt>
                <c:pt idx="10">
                  <c:v>60.659000000000006</c:v>
                </c:pt>
                <c:pt idx="11">
                  <c:v>60.688000000000002</c:v>
                </c:pt>
                <c:pt idx="12">
                  <c:v>60.883000000000003</c:v>
                </c:pt>
                <c:pt idx="13">
                  <c:v>60.903000000000006</c:v>
                </c:pt>
                <c:pt idx="14">
                  <c:v>60.986000000000004</c:v>
                </c:pt>
                <c:pt idx="15">
                  <c:v>60.893000000000001</c:v>
                </c:pt>
                <c:pt idx="16">
                  <c:v>60.738</c:v>
                </c:pt>
                <c:pt idx="17">
                  <c:v>60.752000000000002</c:v>
                </c:pt>
                <c:pt idx="18">
                  <c:v>60.692</c:v>
                </c:pt>
                <c:pt idx="19">
                  <c:v>60.69</c:v>
                </c:pt>
                <c:pt idx="20">
                  <c:v>60.69</c:v>
                </c:pt>
                <c:pt idx="21">
                  <c:v>60.659000000000006</c:v>
                </c:pt>
                <c:pt idx="22">
                  <c:v>60.688000000000002</c:v>
                </c:pt>
                <c:pt idx="23">
                  <c:v>60.722999999999999</c:v>
                </c:pt>
                <c:pt idx="24">
                  <c:v>60.645000000000003</c:v>
                </c:pt>
                <c:pt idx="25">
                  <c:v>60.662000000000006</c:v>
                </c:pt>
                <c:pt idx="26">
                  <c:v>62.144000000000005</c:v>
                </c:pt>
                <c:pt idx="27">
                  <c:v>62.185000000000002</c:v>
                </c:pt>
                <c:pt idx="28">
                  <c:v>61</c:v>
                </c:pt>
                <c:pt idx="29">
                  <c:v>60.972000000000001</c:v>
                </c:pt>
                <c:pt idx="30">
                  <c:v>60.709000000000003</c:v>
                </c:pt>
                <c:pt idx="31">
                  <c:v>60.760000000000005</c:v>
                </c:pt>
                <c:pt idx="32">
                  <c:v>60.784000000000006</c:v>
                </c:pt>
                <c:pt idx="33">
                  <c:v>60.841000000000001</c:v>
                </c:pt>
                <c:pt idx="34">
                  <c:v>60.761000000000003</c:v>
                </c:pt>
                <c:pt idx="35">
                  <c:v>60.682000000000002</c:v>
                </c:pt>
                <c:pt idx="36">
                  <c:v>60.823</c:v>
                </c:pt>
                <c:pt idx="37">
                  <c:v>60.895000000000003</c:v>
                </c:pt>
                <c:pt idx="38">
                  <c:v>60.838000000000001</c:v>
                </c:pt>
                <c:pt idx="39">
                  <c:v>61.14</c:v>
                </c:pt>
                <c:pt idx="40">
                  <c:v>61.048999999999999</c:v>
                </c:pt>
                <c:pt idx="41">
                  <c:v>60.798000000000002</c:v>
                </c:pt>
                <c:pt idx="42">
                  <c:v>60.78</c:v>
                </c:pt>
                <c:pt idx="43">
                  <c:v>60.831000000000003</c:v>
                </c:pt>
                <c:pt idx="44">
                  <c:v>60.820999999999998</c:v>
                </c:pt>
                <c:pt idx="45">
                  <c:v>60.807000000000002</c:v>
                </c:pt>
                <c:pt idx="46">
                  <c:v>60.798999999999999</c:v>
                </c:pt>
                <c:pt idx="47">
                  <c:v>60.785000000000004</c:v>
                </c:pt>
                <c:pt idx="48">
                  <c:v>60.831000000000003</c:v>
                </c:pt>
                <c:pt idx="49">
                  <c:v>60.863</c:v>
                </c:pt>
                <c:pt idx="50">
                  <c:v>60.909000000000006</c:v>
                </c:pt>
                <c:pt idx="51">
                  <c:v>60.838000000000001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D97-4836-B693-C7D4A6DCEDB4}"/>
            </c:ext>
          </c:extLst>
        </c:ser>
        <c:ser>
          <c:idx val="1"/>
          <c:order val="1"/>
          <c:tx>
            <c:strRef>
              <c:f>'2021年全井戸集計表'!$AJ$2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'2021年全井戸集計表'!$AJ$3:$AJ$54</c:f>
              <c:numCache>
                <c:formatCode>0.000_ </c:formatCode>
                <c:ptCount val="52"/>
                <c:pt idx="0">
                  <c:v>54.83</c:v>
                </c:pt>
                <c:pt idx="1">
                  <c:v>54.848999999999997</c:v>
                </c:pt>
                <c:pt idx="2">
                  <c:v>54.768000000000001</c:v>
                </c:pt>
                <c:pt idx="3">
                  <c:v>54.728999999999999</c:v>
                </c:pt>
                <c:pt idx="4">
                  <c:v>54.807000000000002</c:v>
                </c:pt>
                <c:pt idx="5">
                  <c:v>54.766999999999996</c:v>
                </c:pt>
                <c:pt idx="6">
                  <c:v>54.844999999999999</c:v>
                </c:pt>
                <c:pt idx="7">
                  <c:v>54.801000000000002</c:v>
                </c:pt>
                <c:pt idx="8">
                  <c:v>54.805</c:v>
                </c:pt>
                <c:pt idx="9">
                  <c:v>54.839999999999996</c:v>
                </c:pt>
                <c:pt idx="10">
                  <c:v>54.926000000000002</c:v>
                </c:pt>
                <c:pt idx="11">
                  <c:v>54.921999999999997</c:v>
                </c:pt>
                <c:pt idx="12">
                  <c:v>55.073999999999998</c:v>
                </c:pt>
                <c:pt idx="13">
                  <c:v>55.085999999999999</c:v>
                </c:pt>
                <c:pt idx="14">
                  <c:v>55.225999999999999</c:v>
                </c:pt>
                <c:pt idx="15">
                  <c:v>54.95</c:v>
                </c:pt>
                <c:pt idx="16">
                  <c:v>55.052</c:v>
                </c:pt>
                <c:pt idx="17">
                  <c:v>55.081999999999994</c:v>
                </c:pt>
                <c:pt idx="18">
                  <c:v>55.021999999999998</c:v>
                </c:pt>
                <c:pt idx="19">
                  <c:v>55.021999999999998</c:v>
                </c:pt>
                <c:pt idx="20">
                  <c:v>55.021999999999998</c:v>
                </c:pt>
                <c:pt idx="21">
                  <c:v>54.984999999999999</c:v>
                </c:pt>
                <c:pt idx="22">
                  <c:v>55.021000000000001</c:v>
                </c:pt>
                <c:pt idx="23">
                  <c:v>55.024999999999999</c:v>
                </c:pt>
                <c:pt idx="24">
                  <c:v>54.956000000000003</c:v>
                </c:pt>
                <c:pt idx="25">
                  <c:v>54.944000000000003</c:v>
                </c:pt>
                <c:pt idx="26">
                  <c:v>55.135999999999996</c:v>
                </c:pt>
                <c:pt idx="27">
                  <c:v>55.573999999999998</c:v>
                </c:pt>
                <c:pt idx="28">
                  <c:v>55.33</c:v>
                </c:pt>
                <c:pt idx="29">
                  <c:v>55.262999999999998</c:v>
                </c:pt>
                <c:pt idx="30">
                  <c:v>55.087999999999994</c:v>
                </c:pt>
                <c:pt idx="31">
                  <c:v>55.108999999999995</c:v>
                </c:pt>
                <c:pt idx="32">
                  <c:v>55.114999999999995</c:v>
                </c:pt>
                <c:pt idx="33">
                  <c:v>55.140999999999998</c:v>
                </c:pt>
                <c:pt idx="34">
                  <c:v>55.081000000000003</c:v>
                </c:pt>
                <c:pt idx="35">
                  <c:v>55.052999999999997</c:v>
                </c:pt>
                <c:pt idx="36">
                  <c:v>55.253</c:v>
                </c:pt>
                <c:pt idx="37">
                  <c:v>55.221999999999994</c:v>
                </c:pt>
                <c:pt idx="38">
                  <c:v>55.180999999999997</c:v>
                </c:pt>
                <c:pt idx="39">
                  <c:v>55.322999999999993</c:v>
                </c:pt>
                <c:pt idx="40">
                  <c:v>55.323999999999998</c:v>
                </c:pt>
                <c:pt idx="41">
                  <c:v>55.328000000000003</c:v>
                </c:pt>
                <c:pt idx="42">
                  <c:v>55.220999999999997</c:v>
                </c:pt>
                <c:pt idx="43">
                  <c:v>55.241</c:v>
                </c:pt>
                <c:pt idx="44">
                  <c:v>55.195999999999998</c:v>
                </c:pt>
                <c:pt idx="45">
                  <c:v>55.182000000000002</c:v>
                </c:pt>
                <c:pt idx="46">
                  <c:v>55.225999999999999</c:v>
                </c:pt>
                <c:pt idx="47">
                  <c:v>55.131</c:v>
                </c:pt>
                <c:pt idx="48">
                  <c:v>55.230999999999995</c:v>
                </c:pt>
                <c:pt idx="49">
                  <c:v>55.203999999999994</c:v>
                </c:pt>
                <c:pt idx="50">
                  <c:v>55.454999999999998</c:v>
                </c:pt>
                <c:pt idx="51">
                  <c:v>55.423999999999999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97-4836-B693-C7D4A6DCEDB4}"/>
            </c:ext>
          </c:extLst>
        </c:ser>
        <c:ser>
          <c:idx val="2"/>
          <c:order val="2"/>
          <c:tx>
            <c:strRef>
              <c:f>'2021年全井戸集計表'!$AK$2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'2021年全井戸集計表'!$AK$3:$AK$54</c:f>
              <c:numCache>
                <c:formatCode>0.000_ </c:formatCode>
                <c:ptCount val="52"/>
                <c:pt idx="0">
                  <c:v>51.402999999999992</c:v>
                </c:pt>
                <c:pt idx="1">
                  <c:v>51.384999999999991</c:v>
                </c:pt>
                <c:pt idx="2">
                  <c:v>51.378999999999991</c:v>
                </c:pt>
                <c:pt idx="3">
                  <c:v>51.382999999999996</c:v>
                </c:pt>
                <c:pt idx="4">
                  <c:v>51.407999999999994</c:v>
                </c:pt>
                <c:pt idx="5">
                  <c:v>51.431999999999995</c:v>
                </c:pt>
                <c:pt idx="6">
                  <c:v>51.514999999999993</c:v>
                </c:pt>
                <c:pt idx="7">
                  <c:v>51.434999999999995</c:v>
                </c:pt>
                <c:pt idx="8">
                  <c:v>51.440999999999995</c:v>
                </c:pt>
                <c:pt idx="9">
                  <c:v>51.466999999999999</c:v>
                </c:pt>
                <c:pt idx="10">
                  <c:v>51.498999999999995</c:v>
                </c:pt>
                <c:pt idx="11">
                  <c:v>51.454999999999998</c:v>
                </c:pt>
                <c:pt idx="12">
                  <c:v>51.564999999999998</c:v>
                </c:pt>
                <c:pt idx="13">
                  <c:v>51.522999999999996</c:v>
                </c:pt>
                <c:pt idx="14">
                  <c:v>51.532999999999994</c:v>
                </c:pt>
                <c:pt idx="15">
                  <c:v>51.548999999999992</c:v>
                </c:pt>
                <c:pt idx="16">
                  <c:v>51.504999999999995</c:v>
                </c:pt>
                <c:pt idx="17">
                  <c:v>51.562999999999995</c:v>
                </c:pt>
                <c:pt idx="18">
                  <c:v>51.557999999999993</c:v>
                </c:pt>
                <c:pt idx="19">
                  <c:v>51.541999999999994</c:v>
                </c:pt>
                <c:pt idx="20">
                  <c:v>51.541999999999994</c:v>
                </c:pt>
                <c:pt idx="21">
                  <c:v>51.556999999999995</c:v>
                </c:pt>
                <c:pt idx="22">
                  <c:v>51.559999999999995</c:v>
                </c:pt>
                <c:pt idx="23">
                  <c:v>51.569999999999993</c:v>
                </c:pt>
                <c:pt idx="24">
                  <c:v>51.574999999999996</c:v>
                </c:pt>
                <c:pt idx="25">
                  <c:v>51.572999999999993</c:v>
                </c:pt>
                <c:pt idx="26">
                  <c:v>51.803999999999995</c:v>
                </c:pt>
                <c:pt idx="27">
                  <c:v>51.691999999999993</c:v>
                </c:pt>
                <c:pt idx="28">
                  <c:v>51.631999999999991</c:v>
                </c:pt>
                <c:pt idx="29">
                  <c:v>51.664999999999992</c:v>
                </c:pt>
                <c:pt idx="30">
                  <c:v>51.635999999999996</c:v>
                </c:pt>
                <c:pt idx="31">
                  <c:v>51.631999999999991</c:v>
                </c:pt>
                <c:pt idx="32">
                  <c:v>51.640999999999991</c:v>
                </c:pt>
                <c:pt idx="33">
                  <c:v>51.657999999999994</c:v>
                </c:pt>
                <c:pt idx="34">
                  <c:v>51.628999999999991</c:v>
                </c:pt>
                <c:pt idx="35">
                  <c:v>51.611999999999995</c:v>
                </c:pt>
                <c:pt idx="36">
                  <c:v>51.661999999999992</c:v>
                </c:pt>
                <c:pt idx="37">
                  <c:v>51.707999999999998</c:v>
                </c:pt>
                <c:pt idx="38">
                  <c:v>51.679999999999993</c:v>
                </c:pt>
                <c:pt idx="39">
                  <c:v>51.838999999999999</c:v>
                </c:pt>
                <c:pt idx="40">
                  <c:v>51.687999999999995</c:v>
                </c:pt>
                <c:pt idx="41">
                  <c:v>51.641999999999996</c:v>
                </c:pt>
                <c:pt idx="42">
                  <c:v>51.706999999999994</c:v>
                </c:pt>
                <c:pt idx="43">
                  <c:v>51.69</c:v>
                </c:pt>
                <c:pt idx="44">
                  <c:v>51.755999999999993</c:v>
                </c:pt>
                <c:pt idx="45">
                  <c:v>51.816999999999993</c:v>
                </c:pt>
                <c:pt idx="46">
                  <c:v>51.60199999999999</c:v>
                </c:pt>
                <c:pt idx="47">
                  <c:v>51.667999999999992</c:v>
                </c:pt>
                <c:pt idx="48">
                  <c:v>51.582999999999998</c:v>
                </c:pt>
                <c:pt idx="49">
                  <c:v>51.665999999999997</c:v>
                </c:pt>
                <c:pt idx="50">
                  <c:v>51.700999999999993</c:v>
                </c:pt>
                <c:pt idx="51">
                  <c:v>51.663999999999994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D97-4836-B693-C7D4A6DCEDB4}"/>
            </c:ext>
          </c:extLst>
        </c:ser>
        <c:ser>
          <c:idx val="3"/>
          <c:order val="3"/>
          <c:tx>
            <c:strRef>
              <c:f>'2021年全井戸集計表'!$AL$2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'2021年全井戸集計表'!$AL$3:$AL$54</c:f>
              <c:numCache>
                <c:formatCode>0.000_ </c:formatCode>
                <c:ptCount val="52"/>
                <c:pt idx="0">
                  <c:v>49.960000000000008</c:v>
                </c:pt>
                <c:pt idx="1">
                  <c:v>49.926000000000002</c:v>
                </c:pt>
                <c:pt idx="2">
                  <c:v>49.907000000000004</c:v>
                </c:pt>
                <c:pt idx="3">
                  <c:v>50.039000000000001</c:v>
                </c:pt>
                <c:pt idx="4">
                  <c:v>50.344000000000008</c:v>
                </c:pt>
                <c:pt idx="5">
                  <c:v>50.694000000000003</c:v>
                </c:pt>
                <c:pt idx="6">
                  <c:v>50.841999999999999</c:v>
                </c:pt>
                <c:pt idx="7">
                  <c:v>50.704999999999998</c:v>
                </c:pt>
                <c:pt idx="8">
                  <c:v>50.692000000000007</c:v>
                </c:pt>
                <c:pt idx="9">
                  <c:v>50.716999999999999</c:v>
                </c:pt>
                <c:pt idx="10">
                  <c:v>50.406000000000006</c:v>
                </c:pt>
                <c:pt idx="11">
                  <c:v>50.394000000000005</c:v>
                </c:pt>
                <c:pt idx="12">
                  <c:v>50.541000000000004</c:v>
                </c:pt>
                <c:pt idx="13">
                  <c:v>50.540000000000006</c:v>
                </c:pt>
                <c:pt idx="14">
                  <c:v>50.570999999999998</c:v>
                </c:pt>
                <c:pt idx="15">
                  <c:v>51.222999999999999</c:v>
                </c:pt>
                <c:pt idx="16">
                  <c:v>51.218000000000004</c:v>
                </c:pt>
                <c:pt idx="17">
                  <c:v>51.369</c:v>
                </c:pt>
                <c:pt idx="18">
                  <c:v>51.541000000000004</c:v>
                </c:pt>
                <c:pt idx="19">
                  <c:v>51.328000000000003</c:v>
                </c:pt>
                <c:pt idx="20">
                  <c:v>51.328000000000003</c:v>
                </c:pt>
                <c:pt idx="21">
                  <c:v>51.463000000000008</c:v>
                </c:pt>
                <c:pt idx="22">
                  <c:v>51.481000000000002</c:v>
                </c:pt>
                <c:pt idx="23">
                  <c:v>51.463000000000008</c:v>
                </c:pt>
                <c:pt idx="24">
                  <c:v>51.781000000000006</c:v>
                </c:pt>
                <c:pt idx="25">
                  <c:v>50.791000000000004</c:v>
                </c:pt>
                <c:pt idx="26">
                  <c:v>51.494</c:v>
                </c:pt>
                <c:pt idx="27">
                  <c:v>51.244</c:v>
                </c:pt>
                <c:pt idx="28">
                  <c:v>51.195999999999998</c:v>
                </c:pt>
                <c:pt idx="29">
                  <c:v>52.079000000000008</c:v>
                </c:pt>
                <c:pt idx="30">
                  <c:v>51.503</c:v>
                </c:pt>
                <c:pt idx="31">
                  <c:v>51.475999999999999</c:v>
                </c:pt>
                <c:pt idx="32">
                  <c:v>51.192999999999998</c:v>
                </c:pt>
                <c:pt idx="33">
                  <c:v>51.634</c:v>
                </c:pt>
                <c:pt idx="34">
                  <c:v>51.628</c:v>
                </c:pt>
                <c:pt idx="35">
                  <c:v>51.719000000000008</c:v>
                </c:pt>
                <c:pt idx="36">
                  <c:v>51.869</c:v>
                </c:pt>
                <c:pt idx="37">
                  <c:v>51.951999999999998</c:v>
                </c:pt>
                <c:pt idx="38">
                  <c:v>51.89</c:v>
                </c:pt>
                <c:pt idx="39">
                  <c:v>53.088999999999999</c:v>
                </c:pt>
                <c:pt idx="40">
                  <c:v>51.448000000000008</c:v>
                </c:pt>
                <c:pt idx="41">
                  <c:v>51.238</c:v>
                </c:pt>
                <c:pt idx="42">
                  <c:v>51.353999999999999</c:v>
                </c:pt>
                <c:pt idx="43">
                  <c:v>51.811000000000007</c:v>
                </c:pt>
                <c:pt idx="44">
                  <c:v>52.173000000000002</c:v>
                </c:pt>
                <c:pt idx="45">
                  <c:v>53.026000000000003</c:v>
                </c:pt>
                <c:pt idx="46">
                  <c:v>52.100999999999999</c:v>
                </c:pt>
                <c:pt idx="47">
                  <c:v>52.063000000000002</c:v>
                </c:pt>
                <c:pt idx="48">
                  <c:v>52.026000000000003</c:v>
                </c:pt>
                <c:pt idx="49">
                  <c:v>52.131</c:v>
                </c:pt>
                <c:pt idx="50">
                  <c:v>52.288000000000004</c:v>
                </c:pt>
                <c:pt idx="51">
                  <c:v>52.418000000000006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D97-4836-B693-C7D4A6DCE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817480"/>
        <c:axId val="554817872"/>
      </c:lineChart>
      <c:catAx>
        <c:axId val="554817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4817872"/>
        <c:crosses val="autoZero"/>
        <c:auto val="1"/>
        <c:lblAlgn val="ctr"/>
        <c:lblOffset val="100"/>
        <c:noMultiLvlLbl val="0"/>
      </c:catAx>
      <c:valAx>
        <c:axId val="554817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554817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No.11(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'2021年全井戸集計表'!$AM$3:$AM$54</c:f>
              <c:numCache>
                <c:formatCode>0.000_ </c:formatCode>
                <c:ptCount val="52"/>
                <c:pt idx="0">
                  <c:v>73.057000000000002</c:v>
                </c:pt>
                <c:pt idx="1">
                  <c:v>73.022999999999996</c:v>
                </c:pt>
                <c:pt idx="2">
                  <c:v>73.00200000000001</c:v>
                </c:pt>
                <c:pt idx="3">
                  <c:v>72.951999999999998</c:v>
                </c:pt>
                <c:pt idx="4">
                  <c:v>72.939000000000007</c:v>
                </c:pt>
                <c:pt idx="5">
                  <c:v>72.87</c:v>
                </c:pt>
                <c:pt idx="6">
                  <c:v>72.853999999999999</c:v>
                </c:pt>
                <c:pt idx="7">
                  <c:v>72.790000000000006</c:v>
                </c:pt>
                <c:pt idx="8">
                  <c:v>72.766000000000005</c:v>
                </c:pt>
                <c:pt idx="9">
                  <c:v>72.707999999999998</c:v>
                </c:pt>
                <c:pt idx="10">
                  <c:v>72.686000000000007</c:v>
                </c:pt>
                <c:pt idx="11">
                  <c:v>72.707999999999998</c:v>
                </c:pt>
                <c:pt idx="12">
                  <c:v>73.067000000000007</c:v>
                </c:pt>
                <c:pt idx="13">
                  <c:v>73.125</c:v>
                </c:pt>
                <c:pt idx="14">
                  <c:v>73.117999999999995</c:v>
                </c:pt>
                <c:pt idx="15">
                  <c:v>73.161000000000001</c:v>
                </c:pt>
                <c:pt idx="16">
                  <c:v>73.085000000000008</c:v>
                </c:pt>
                <c:pt idx="17">
                  <c:v>73.097000000000008</c:v>
                </c:pt>
                <c:pt idx="18">
                  <c:v>73.052999999999997</c:v>
                </c:pt>
                <c:pt idx="19">
                  <c:v>73.057000000000002</c:v>
                </c:pt>
                <c:pt idx="20">
                  <c:v>72.989000000000004</c:v>
                </c:pt>
                <c:pt idx="21">
                  <c:v>72.948000000000008</c:v>
                </c:pt>
                <c:pt idx="22">
                  <c:v>73.055000000000007</c:v>
                </c:pt>
                <c:pt idx="23">
                  <c:v>73.073000000000008</c:v>
                </c:pt>
                <c:pt idx="24">
                  <c:v>73.021000000000001</c:v>
                </c:pt>
                <c:pt idx="25">
                  <c:v>72.975999999999999</c:v>
                </c:pt>
                <c:pt idx="26">
                  <c:v>73.040000000000006</c:v>
                </c:pt>
                <c:pt idx="27">
                  <c:v>73.165999999999997</c:v>
                </c:pt>
                <c:pt idx="28">
                  <c:v>73.161000000000001</c:v>
                </c:pt>
                <c:pt idx="29">
                  <c:v>73.115000000000009</c:v>
                </c:pt>
                <c:pt idx="30">
                  <c:v>73.057000000000002</c:v>
                </c:pt>
                <c:pt idx="31">
                  <c:v>72.990000000000009</c:v>
                </c:pt>
                <c:pt idx="32">
                  <c:v>72.95</c:v>
                </c:pt>
                <c:pt idx="33">
                  <c:v>73.198000000000008</c:v>
                </c:pt>
                <c:pt idx="34">
                  <c:v>73.134</c:v>
                </c:pt>
                <c:pt idx="35">
                  <c:v>73.049000000000007</c:v>
                </c:pt>
                <c:pt idx="36">
                  <c:v>73.135999999999996</c:v>
                </c:pt>
                <c:pt idx="37">
                  <c:v>73.27</c:v>
                </c:pt>
                <c:pt idx="38">
                  <c:v>73.257999999999996</c:v>
                </c:pt>
                <c:pt idx="39">
                  <c:v>73.367000000000004</c:v>
                </c:pt>
                <c:pt idx="40">
                  <c:v>73.346000000000004</c:v>
                </c:pt>
                <c:pt idx="41">
                  <c:v>73.231999999999999</c:v>
                </c:pt>
                <c:pt idx="42">
                  <c:v>73.183999999999997</c:v>
                </c:pt>
                <c:pt idx="43">
                  <c:v>73.338999999999999</c:v>
                </c:pt>
                <c:pt idx="44">
                  <c:v>73.293000000000006</c:v>
                </c:pt>
                <c:pt idx="45">
                  <c:v>73.366</c:v>
                </c:pt>
                <c:pt idx="46">
                  <c:v>73.365000000000009</c:v>
                </c:pt>
                <c:pt idx="47">
                  <c:v>73.335999999999999</c:v>
                </c:pt>
                <c:pt idx="48">
                  <c:v>73.337999999999994</c:v>
                </c:pt>
                <c:pt idx="49">
                  <c:v>73.486999999999995</c:v>
                </c:pt>
                <c:pt idx="50">
                  <c:v>73.44</c:v>
                </c:pt>
                <c:pt idx="51">
                  <c:v>73.42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67-493F-9C80-425CA00F95F1}"/>
            </c:ext>
          </c:extLst>
        </c:ser>
        <c:ser>
          <c:idx val="1"/>
          <c:order val="1"/>
          <c:tx>
            <c:strRef>
              <c:f>'2021年全井戸集計表'!$AN$2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'2021年全井戸集計表'!$AN$3:$AN$54</c:f>
              <c:numCache>
                <c:formatCode>0.000_ </c:formatCode>
                <c:ptCount val="52"/>
                <c:pt idx="0">
                  <c:v>70.849000000000004</c:v>
                </c:pt>
                <c:pt idx="1">
                  <c:v>70.843999999999994</c:v>
                </c:pt>
                <c:pt idx="2">
                  <c:v>70.771000000000001</c:v>
                </c:pt>
                <c:pt idx="3">
                  <c:v>70.703999999999994</c:v>
                </c:pt>
                <c:pt idx="4">
                  <c:v>70.664000000000001</c:v>
                </c:pt>
                <c:pt idx="5">
                  <c:v>70.664999999999992</c:v>
                </c:pt>
                <c:pt idx="6">
                  <c:v>70.709999999999994</c:v>
                </c:pt>
                <c:pt idx="7">
                  <c:v>70.620999999999995</c:v>
                </c:pt>
                <c:pt idx="8">
                  <c:v>70.570999999999998</c:v>
                </c:pt>
                <c:pt idx="9">
                  <c:v>70.516000000000005</c:v>
                </c:pt>
                <c:pt idx="10">
                  <c:v>70.620999999999995</c:v>
                </c:pt>
                <c:pt idx="11">
                  <c:v>70.62</c:v>
                </c:pt>
                <c:pt idx="12">
                  <c:v>70.676999999999992</c:v>
                </c:pt>
                <c:pt idx="13">
                  <c:v>70.751999999999995</c:v>
                </c:pt>
                <c:pt idx="14">
                  <c:v>70.716999999999999</c:v>
                </c:pt>
                <c:pt idx="15">
                  <c:v>70.807000000000002</c:v>
                </c:pt>
                <c:pt idx="16">
                  <c:v>70.742000000000004</c:v>
                </c:pt>
                <c:pt idx="17">
                  <c:v>70.730999999999995</c:v>
                </c:pt>
                <c:pt idx="18">
                  <c:v>70.688999999999993</c:v>
                </c:pt>
                <c:pt idx="19">
                  <c:v>70.692999999999998</c:v>
                </c:pt>
                <c:pt idx="20">
                  <c:v>70.712000000000003</c:v>
                </c:pt>
                <c:pt idx="21">
                  <c:v>70.685000000000002</c:v>
                </c:pt>
                <c:pt idx="22">
                  <c:v>70.688999999999993</c:v>
                </c:pt>
                <c:pt idx="23">
                  <c:v>70.700999999999993</c:v>
                </c:pt>
                <c:pt idx="24">
                  <c:v>70.682999999999993</c:v>
                </c:pt>
                <c:pt idx="25">
                  <c:v>70.650000000000006</c:v>
                </c:pt>
                <c:pt idx="26">
                  <c:v>71.161000000000001</c:v>
                </c:pt>
                <c:pt idx="27">
                  <c:v>71.290999999999997</c:v>
                </c:pt>
                <c:pt idx="28">
                  <c:v>71.097999999999999</c:v>
                </c:pt>
                <c:pt idx="29">
                  <c:v>71.045999999999992</c:v>
                </c:pt>
                <c:pt idx="30">
                  <c:v>71.024000000000001</c:v>
                </c:pt>
                <c:pt idx="31">
                  <c:v>70.856999999999999</c:v>
                </c:pt>
                <c:pt idx="32">
                  <c:v>70.941000000000003</c:v>
                </c:pt>
                <c:pt idx="33">
                  <c:v>70.97</c:v>
                </c:pt>
                <c:pt idx="34">
                  <c:v>70.977000000000004</c:v>
                </c:pt>
                <c:pt idx="35">
                  <c:v>70.911000000000001</c:v>
                </c:pt>
                <c:pt idx="36">
                  <c:v>70.980999999999995</c:v>
                </c:pt>
                <c:pt idx="37">
                  <c:v>71.025999999999996</c:v>
                </c:pt>
                <c:pt idx="38">
                  <c:v>71.043000000000006</c:v>
                </c:pt>
                <c:pt idx="39">
                  <c:v>71.209999999999994</c:v>
                </c:pt>
                <c:pt idx="40">
                  <c:v>71.239000000000004</c:v>
                </c:pt>
                <c:pt idx="41">
                  <c:v>71.144000000000005</c:v>
                </c:pt>
                <c:pt idx="42">
                  <c:v>71.084000000000003</c:v>
                </c:pt>
                <c:pt idx="43">
                  <c:v>71.090999999999994</c:v>
                </c:pt>
                <c:pt idx="44">
                  <c:v>71.108000000000004</c:v>
                </c:pt>
                <c:pt idx="45">
                  <c:v>71.150000000000006</c:v>
                </c:pt>
                <c:pt idx="46">
                  <c:v>71.186999999999998</c:v>
                </c:pt>
                <c:pt idx="47">
                  <c:v>71.14</c:v>
                </c:pt>
                <c:pt idx="48">
                  <c:v>71.138999999999996</c:v>
                </c:pt>
                <c:pt idx="49">
                  <c:v>71.233999999999995</c:v>
                </c:pt>
                <c:pt idx="50">
                  <c:v>71.242999999999995</c:v>
                </c:pt>
                <c:pt idx="51">
                  <c:v>71.256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67-493F-9C80-425CA00F95F1}"/>
            </c:ext>
          </c:extLst>
        </c:ser>
        <c:ser>
          <c:idx val="2"/>
          <c:order val="2"/>
          <c:tx>
            <c:strRef>
              <c:f>'2021年全井戸集計表'!$AO$2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'2021年全井戸集計表'!$AO$3:$AO$54</c:f>
              <c:numCache>
                <c:formatCode>0.000_ </c:formatCode>
                <c:ptCount val="52"/>
                <c:pt idx="0">
                  <c:v>60.418999999999997</c:v>
                </c:pt>
                <c:pt idx="1">
                  <c:v>60.402000000000001</c:v>
                </c:pt>
                <c:pt idx="2">
                  <c:v>60.402000000000001</c:v>
                </c:pt>
                <c:pt idx="3">
                  <c:v>60.351999999999997</c:v>
                </c:pt>
                <c:pt idx="4">
                  <c:v>60.339999999999996</c:v>
                </c:pt>
                <c:pt idx="5">
                  <c:v>60.405000000000001</c:v>
                </c:pt>
                <c:pt idx="6">
                  <c:v>60.51</c:v>
                </c:pt>
                <c:pt idx="7">
                  <c:v>60.393999999999998</c:v>
                </c:pt>
                <c:pt idx="8">
                  <c:v>60.341999999999999</c:v>
                </c:pt>
                <c:pt idx="9">
                  <c:v>60.348999999999997</c:v>
                </c:pt>
                <c:pt idx="10">
                  <c:v>60.396999999999998</c:v>
                </c:pt>
                <c:pt idx="11">
                  <c:v>60.367999999999995</c:v>
                </c:pt>
                <c:pt idx="12">
                  <c:v>60.460999999999999</c:v>
                </c:pt>
                <c:pt idx="13">
                  <c:v>60.396000000000001</c:v>
                </c:pt>
                <c:pt idx="14">
                  <c:v>60.372</c:v>
                </c:pt>
                <c:pt idx="15">
                  <c:v>60.451999999999998</c:v>
                </c:pt>
                <c:pt idx="16">
                  <c:v>60.435000000000002</c:v>
                </c:pt>
                <c:pt idx="17">
                  <c:v>60.405999999999999</c:v>
                </c:pt>
                <c:pt idx="18">
                  <c:v>60.399000000000001</c:v>
                </c:pt>
                <c:pt idx="19">
                  <c:v>60.423999999999992</c:v>
                </c:pt>
                <c:pt idx="20">
                  <c:v>60.468999999999994</c:v>
                </c:pt>
                <c:pt idx="21">
                  <c:v>60.448999999999998</c:v>
                </c:pt>
                <c:pt idx="22">
                  <c:v>60.45</c:v>
                </c:pt>
                <c:pt idx="23">
                  <c:v>60.447000000000003</c:v>
                </c:pt>
                <c:pt idx="24">
                  <c:v>60.450999999999993</c:v>
                </c:pt>
                <c:pt idx="25">
                  <c:v>60.427999999999997</c:v>
                </c:pt>
                <c:pt idx="26">
                  <c:v>60.65</c:v>
                </c:pt>
                <c:pt idx="27">
                  <c:v>60.851999999999997</c:v>
                </c:pt>
                <c:pt idx="28">
                  <c:v>60.805999999999997</c:v>
                </c:pt>
                <c:pt idx="29">
                  <c:v>60.730999999999995</c:v>
                </c:pt>
                <c:pt idx="30">
                  <c:v>60.674999999999997</c:v>
                </c:pt>
                <c:pt idx="31">
                  <c:v>60.652999999999999</c:v>
                </c:pt>
                <c:pt idx="32">
                  <c:v>60.726999999999997</c:v>
                </c:pt>
                <c:pt idx="33">
                  <c:v>60.929999999999993</c:v>
                </c:pt>
                <c:pt idx="34">
                  <c:v>60.836999999999996</c:v>
                </c:pt>
                <c:pt idx="35">
                  <c:v>60.711999999999996</c:v>
                </c:pt>
                <c:pt idx="36">
                  <c:v>60.822000000000003</c:v>
                </c:pt>
                <c:pt idx="37">
                  <c:v>61.009</c:v>
                </c:pt>
                <c:pt idx="38">
                  <c:v>60.998999999999995</c:v>
                </c:pt>
                <c:pt idx="39">
                  <c:v>61.226999999999997</c:v>
                </c:pt>
                <c:pt idx="40">
                  <c:v>61.173999999999992</c:v>
                </c:pt>
                <c:pt idx="41">
                  <c:v>60.956999999999994</c:v>
                </c:pt>
                <c:pt idx="42">
                  <c:v>60.955999999999996</c:v>
                </c:pt>
                <c:pt idx="43">
                  <c:v>61.141999999999996</c:v>
                </c:pt>
                <c:pt idx="44">
                  <c:v>61.084999999999994</c:v>
                </c:pt>
                <c:pt idx="45">
                  <c:v>61.198999999999998</c:v>
                </c:pt>
                <c:pt idx="46">
                  <c:v>61.162999999999997</c:v>
                </c:pt>
                <c:pt idx="47">
                  <c:v>61.061999999999998</c:v>
                </c:pt>
                <c:pt idx="48">
                  <c:v>61.022999999999996</c:v>
                </c:pt>
                <c:pt idx="49">
                  <c:v>61.171999999999997</c:v>
                </c:pt>
                <c:pt idx="50">
                  <c:v>61.122999999999998</c:v>
                </c:pt>
                <c:pt idx="51">
                  <c:v>61.083999999999996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67-493F-9C80-425CA00F95F1}"/>
            </c:ext>
          </c:extLst>
        </c:ser>
        <c:ser>
          <c:idx val="3"/>
          <c:order val="3"/>
          <c:tx>
            <c:strRef>
              <c:f>'2021年全井戸集計表'!$AP$2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'2021年全井戸集計表'!$AP$3:$AP$54</c:f>
              <c:numCache>
                <c:formatCode>0.000_ </c:formatCode>
                <c:ptCount val="52"/>
                <c:pt idx="0">
                  <c:v>52.030999999999999</c:v>
                </c:pt>
                <c:pt idx="1">
                  <c:v>51.927999999999997</c:v>
                </c:pt>
                <c:pt idx="2">
                  <c:v>51.87</c:v>
                </c:pt>
                <c:pt idx="3">
                  <c:v>51.844999999999999</c:v>
                </c:pt>
                <c:pt idx="4">
                  <c:v>53.031999999999996</c:v>
                </c:pt>
                <c:pt idx="5">
                  <c:v>53.274999999999999</c:v>
                </c:pt>
                <c:pt idx="6">
                  <c:v>53.465000000000003</c:v>
                </c:pt>
                <c:pt idx="7">
                  <c:v>53.602000000000004</c:v>
                </c:pt>
                <c:pt idx="8">
                  <c:v>53.513999999999996</c:v>
                </c:pt>
                <c:pt idx="9">
                  <c:v>53.558</c:v>
                </c:pt>
                <c:pt idx="10">
                  <c:v>53.753999999999998</c:v>
                </c:pt>
                <c:pt idx="11">
                  <c:v>53.864999999999995</c:v>
                </c:pt>
                <c:pt idx="12">
                  <c:v>53.947000000000003</c:v>
                </c:pt>
                <c:pt idx="13">
                  <c:v>54.028999999999996</c:v>
                </c:pt>
                <c:pt idx="14">
                  <c:v>54.147999999999996</c:v>
                </c:pt>
                <c:pt idx="15">
                  <c:v>54.393999999999998</c:v>
                </c:pt>
                <c:pt idx="16">
                  <c:v>54.707000000000001</c:v>
                </c:pt>
                <c:pt idx="17">
                  <c:v>55.003999999999998</c:v>
                </c:pt>
                <c:pt idx="18">
                  <c:v>54.826999999999998</c:v>
                </c:pt>
                <c:pt idx="19">
                  <c:v>54.724000000000004</c:v>
                </c:pt>
                <c:pt idx="20">
                  <c:v>55.088999999999999</c:v>
                </c:pt>
                <c:pt idx="21">
                  <c:v>55.230999999999995</c:v>
                </c:pt>
                <c:pt idx="22">
                  <c:v>55.262999999999998</c:v>
                </c:pt>
                <c:pt idx="23">
                  <c:v>55.144999999999996</c:v>
                </c:pt>
                <c:pt idx="24">
                  <c:v>55.826000000000001</c:v>
                </c:pt>
                <c:pt idx="25">
                  <c:v>54.091000000000001</c:v>
                </c:pt>
                <c:pt idx="26">
                  <c:v>56.698999999999998</c:v>
                </c:pt>
                <c:pt idx="27">
                  <c:v>56.197000000000003</c:v>
                </c:pt>
                <c:pt idx="28">
                  <c:v>56.156999999999996</c:v>
                </c:pt>
                <c:pt idx="29">
                  <c:v>56.983000000000004</c:v>
                </c:pt>
                <c:pt idx="30">
                  <c:v>56.052999999999997</c:v>
                </c:pt>
                <c:pt idx="31">
                  <c:v>55.686999999999998</c:v>
                </c:pt>
                <c:pt idx="32">
                  <c:v>55.823999999999998</c:v>
                </c:pt>
                <c:pt idx="33">
                  <c:v>56.337000000000003</c:v>
                </c:pt>
                <c:pt idx="34">
                  <c:v>56.094999999999999</c:v>
                </c:pt>
                <c:pt idx="35">
                  <c:v>56.084000000000003</c:v>
                </c:pt>
                <c:pt idx="36">
                  <c:v>56.665999999999997</c:v>
                </c:pt>
                <c:pt idx="37">
                  <c:v>56.941000000000003</c:v>
                </c:pt>
                <c:pt idx="38">
                  <c:v>56.686999999999998</c:v>
                </c:pt>
                <c:pt idx="39">
                  <c:v>58.935000000000002</c:v>
                </c:pt>
                <c:pt idx="40">
                  <c:v>56.721999999999994</c:v>
                </c:pt>
                <c:pt idx="41">
                  <c:v>56.106999999999999</c:v>
                </c:pt>
                <c:pt idx="42">
                  <c:v>56.262999999999998</c:v>
                </c:pt>
                <c:pt idx="43">
                  <c:v>56.736000000000004</c:v>
                </c:pt>
                <c:pt idx="44">
                  <c:v>56.926000000000002</c:v>
                </c:pt>
                <c:pt idx="45">
                  <c:v>58.533000000000001</c:v>
                </c:pt>
                <c:pt idx="46">
                  <c:v>57.269999999999996</c:v>
                </c:pt>
                <c:pt idx="47">
                  <c:v>56.968000000000004</c:v>
                </c:pt>
                <c:pt idx="48">
                  <c:v>56.891999999999996</c:v>
                </c:pt>
                <c:pt idx="49">
                  <c:v>57.024000000000001</c:v>
                </c:pt>
                <c:pt idx="50">
                  <c:v>57.552</c:v>
                </c:pt>
                <c:pt idx="51">
                  <c:v>57.158000000000001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267-493F-9C80-425CA00F9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818656"/>
        <c:axId val="554819048"/>
      </c:lineChart>
      <c:catAx>
        <c:axId val="55481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4819048"/>
        <c:crosses val="autoZero"/>
        <c:auto val="1"/>
        <c:lblAlgn val="ctr"/>
        <c:lblOffset val="100"/>
        <c:noMultiLvlLbl val="0"/>
      </c:catAx>
      <c:valAx>
        <c:axId val="554819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554818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'2021年全井戸集計表'!$AQ$3:$AQ$54</c:f>
              <c:numCache>
                <c:formatCode>0.000_ </c:formatCode>
                <c:ptCount val="52"/>
                <c:pt idx="0">
                  <c:v>56.111000000000004</c:v>
                </c:pt>
                <c:pt idx="1">
                  <c:v>55.596000000000004</c:v>
                </c:pt>
                <c:pt idx="2">
                  <c:v>53.195</c:v>
                </c:pt>
                <c:pt idx="3">
                  <c:v>54.761000000000003</c:v>
                </c:pt>
                <c:pt idx="4">
                  <c:v>53.661000000000001</c:v>
                </c:pt>
                <c:pt idx="5">
                  <c:v>52.776000000000003</c:v>
                </c:pt>
                <c:pt idx="6">
                  <c:v>56.484000000000002</c:v>
                </c:pt>
                <c:pt idx="7">
                  <c:v>53.389000000000003</c:v>
                </c:pt>
                <c:pt idx="8">
                  <c:v>52.602000000000004</c:v>
                </c:pt>
                <c:pt idx="9">
                  <c:v>52.547000000000004</c:v>
                </c:pt>
                <c:pt idx="10">
                  <c:v>54.269000000000005</c:v>
                </c:pt>
                <c:pt idx="11">
                  <c:v>54.358000000000004</c:v>
                </c:pt>
                <c:pt idx="12">
                  <c:v>55.809000000000005</c:v>
                </c:pt>
                <c:pt idx="13">
                  <c:v>56.169000000000004</c:v>
                </c:pt>
                <c:pt idx="14">
                  <c:v>56.119</c:v>
                </c:pt>
                <c:pt idx="15">
                  <c:v>55.680000000000007</c:v>
                </c:pt>
                <c:pt idx="16">
                  <c:v>54.644000000000005</c:v>
                </c:pt>
                <c:pt idx="17">
                  <c:v>55.2</c:v>
                </c:pt>
                <c:pt idx="18">
                  <c:v>54.628</c:v>
                </c:pt>
                <c:pt idx="19">
                  <c:v>54.569000000000003</c:v>
                </c:pt>
                <c:pt idx="20">
                  <c:v>55.079000000000001</c:v>
                </c:pt>
                <c:pt idx="21">
                  <c:v>55.881</c:v>
                </c:pt>
                <c:pt idx="22">
                  <c:v>56.319000000000003</c:v>
                </c:pt>
                <c:pt idx="23">
                  <c:v>56.42</c:v>
                </c:pt>
                <c:pt idx="24">
                  <c:v>56.436</c:v>
                </c:pt>
                <c:pt idx="25">
                  <c:v>56.459000000000003</c:v>
                </c:pt>
                <c:pt idx="26">
                  <c:v>56.518000000000001</c:v>
                </c:pt>
                <c:pt idx="27">
                  <c:v>56.461000000000006</c:v>
                </c:pt>
                <c:pt idx="28">
                  <c:v>56.471000000000004</c:v>
                </c:pt>
                <c:pt idx="29">
                  <c:v>55.501000000000005</c:v>
                </c:pt>
                <c:pt idx="30">
                  <c:v>56.449000000000005</c:v>
                </c:pt>
                <c:pt idx="31">
                  <c:v>56.469000000000001</c:v>
                </c:pt>
                <c:pt idx="32">
                  <c:v>56.472000000000001</c:v>
                </c:pt>
                <c:pt idx="33">
                  <c:v>56.384</c:v>
                </c:pt>
                <c:pt idx="34">
                  <c:v>56.195</c:v>
                </c:pt>
                <c:pt idx="35">
                  <c:v>56.199000000000005</c:v>
                </c:pt>
                <c:pt idx="36">
                  <c:v>56.125</c:v>
                </c:pt>
                <c:pt idx="37">
                  <c:v>56.182000000000002</c:v>
                </c:pt>
                <c:pt idx="38">
                  <c:v>56.112000000000002</c:v>
                </c:pt>
                <c:pt idx="39">
                  <c:v>55.639000000000003</c:v>
                </c:pt>
                <c:pt idx="40">
                  <c:v>56.381</c:v>
                </c:pt>
                <c:pt idx="41">
                  <c:v>56.412000000000006</c:v>
                </c:pt>
                <c:pt idx="42">
                  <c:v>54.506</c:v>
                </c:pt>
                <c:pt idx="43">
                  <c:v>55.102000000000004</c:v>
                </c:pt>
                <c:pt idx="44">
                  <c:v>54.604000000000006</c:v>
                </c:pt>
                <c:pt idx="45">
                  <c:v>55.010000000000005</c:v>
                </c:pt>
                <c:pt idx="46">
                  <c:v>55.302000000000007</c:v>
                </c:pt>
                <c:pt idx="47">
                  <c:v>54.631</c:v>
                </c:pt>
                <c:pt idx="48">
                  <c:v>54.654000000000003</c:v>
                </c:pt>
                <c:pt idx="49">
                  <c:v>54.856000000000002</c:v>
                </c:pt>
                <c:pt idx="50">
                  <c:v>54.972000000000001</c:v>
                </c:pt>
                <c:pt idx="51">
                  <c:v>54.628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A7-4C09-B3C7-CA5773BB2537}"/>
            </c:ext>
          </c:extLst>
        </c:ser>
        <c:ser>
          <c:idx val="1"/>
          <c:order val="1"/>
          <c:tx>
            <c:strRef>
              <c:f>'2021年全井戸集計表'!$AR$2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'2021年全井戸集計表'!$AR$3:$AR$54</c:f>
              <c:numCache>
                <c:formatCode>0.000_ </c:formatCode>
                <c:ptCount val="52"/>
                <c:pt idx="0">
                  <c:v>51.430999999999997</c:v>
                </c:pt>
                <c:pt idx="1">
                  <c:v>51.277000000000001</c:v>
                </c:pt>
                <c:pt idx="2">
                  <c:v>51.094000000000001</c:v>
                </c:pt>
                <c:pt idx="3">
                  <c:v>50.962000000000003</c:v>
                </c:pt>
                <c:pt idx="4">
                  <c:v>51.212000000000003</c:v>
                </c:pt>
                <c:pt idx="5">
                  <c:v>51.298000000000002</c:v>
                </c:pt>
                <c:pt idx="6">
                  <c:v>51.152000000000001</c:v>
                </c:pt>
                <c:pt idx="7">
                  <c:v>51.783999999999999</c:v>
                </c:pt>
                <c:pt idx="8">
                  <c:v>51.389000000000003</c:v>
                </c:pt>
                <c:pt idx="9">
                  <c:v>51.19</c:v>
                </c:pt>
                <c:pt idx="10">
                  <c:v>51.63</c:v>
                </c:pt>
                <c:pt idx="11">
                  <c:v>52.088999999999999</c:v>
                </c:pt>
                <c:pt idx="12">
                  <c:v>52.067</c:v>
                </c:pt>
                <c:pt idx="13">
                  <c:v>52.142000000000003</c:v>
                </c:pt>
                <c:pt idx="14">
                  <c:v>52.454999999999998</c:v>
                </c:pt>
                <c:pt idx="15">
                  <c:v>52.677</c:v>
                </c:pt>
                <c:pt idx="16">
                  <c:v>52.725000000000001</c:v>
                </c:pt>
                <c:pt idx="17">
                  <c:v>52.914999999999999</c:v>
                </c:pt>
                <c:pt idx="18">
                  <c:v>52.762</c:v>
                </c:pt>
                <c:pt idx="19">
                  <c:v>52.746000000000002</c:v>
                </c:pt>
                <c:pt idx="20">
                  <c:v>52.835000000000001</c:v>
                </c:pt>
                <c:pt idx="21">
                  <c:v>53.024000000000001</c:v>
                </c:pt>
                <c:pt idx="22">
                  <c:v>53</c:v>
                </c:pt>
                <c:pt idx="23">
                  <c:v>52.884</c:v>
                </c:pt>
                <c:pt idx="24">
                  <c:v>53.045999999999999</c:v>
                </c:pt>
                <c:pt idx="25">
                  <c:v>52.17</c:v>
                </c:pt>
                <c:pt idx="26">
                  <c:v>54.227000000000004</c:v>
                </c:pt>
                <c:pt idx="27">
                  <c:v>53.439</c:v>
                </c:pt>
                <c:pt idx="28">
                  <c:v>53.47</c:v>
                </c:pt>
                <c:pt idx="29">
                  <c:v>53.152999999999999</c:v>
                </c:pt>
                <c:pt idx="30">
                  <c:v>53.798999999999999</c:v>
                </c:pt>
                <c:pt idx="31">
                  <c:v>53.44</c:v>
                </c:pt>
                <c:pt idx="32">
                  <c:v>53.302999999999997</c:v>
                </c:pt>
                <c:pt idx="33">
                  <c:v>53.518999999999998</c:v>
                </c:pt>
                <c:pt idx="34">
                  <c:v>53.390999999999998</c:v>
                </c:pt>
                <c:pt idx="35">
                  <c:v>53.308999999999997</c:v>
                </c:pt>
                <c:pt idx="36">
                  <c:v>53.756999999999998</c:v>
                </c:pt>
                <c:pt idx="37">
                  <c:v>53.779000000000003</c:v>
                </c:pt>
                <c:pt idx="38">
                  <c:v>53.63</c:v>
                </c:pt>
                <c:pt idx="39">
                  <c:v>54.875</c:v>
                </c:pt>
                <c:pt idx="40">
                  <c:v>53.755000000000003</c:v>
                </c:pt>
                <c:pt idx="41">
                  <c:v>53.103999999999999</c:v>
                </c:pt>
                <c:pt idx="42">
                  <c:v>52.02</c:v>
                </c:pt>
                <c:pt idx="43">
                  <c:v>53.591999999999999</c:v>
                </c:pt>
                <c:pt idx="44">
                  <c:v>53.639000000000003</c:v>
                </c:pt>
                <c:pt idx="45">
                  <c:v>54.374000000000002</c:v>
                </c:pt>
                <c:pt idx="46">
                  <c:v>53.906999999999996</c:v>
                </c:pt>
                <c:pt idx="47">
                  <c:v>53.695</c:v>
                </c:pt>
                <c:pt idx="48">
                  <c:v>53.7</c:v>
                </c:pt>
                <c:pt idx="49">
                  <c:v>53.683999999999997</c:v>
                </c:pt>
                <c:pt idx="50">
                  <c:v>53.844999999999999</c:v>
                </c:pt>
                <c:pt idx="51">
                  <c:v>53.634999999999998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A7-4C09-B3C7-CA5773BB2537}"/>
            </c:ext>
          </c:extLst>
        </c:ser>
        <c:ser>
          <c:idx val="2"/>
          <c:order val="2"/>
          <c:tx>
            <c:strRef>
              <c:f>'2021年全井戸集計表'!$AS$2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'2021年全井戸集計表'!$AS$3:$AS$54</c:f>
              <c:numCache>
                <c:formatCode>0.000_ </c:formatCode>
                <c:ptCount val="52"/>
                <c:pt idx="0">
                  <c:v>47.582000000000001</c:v>
                </c:pt>
                <c:pt idx="1">
                  <c:v>47.552000000000007</c:v>
                </c:pt>
                <c:pt idx="2">
                  <c:v>47.550000000000004</c:v>
                </c:pt>
                <c:pt idx="3">
                  <c:v>47.540000000000006</c:v>
                </c:pt>
                <c:pt idx="4">
                  <c:v>48.542000000000002</c:v>
                </c:pt>
                <c:pt idx="5">
                  <c:v>48.603000000000002</c:v>
                </c:pt>
                <c:pt idx="6">
                  <c:v>48.739000000000004</c:v>
                </c:pt>
                <c:pt idx="7">
                  <c:v>48.694000000000003</c:v>
                </c:pt>
                <c:pt idx="8">
                  <c:v>48.628</c:v>
                </c:pt>
                <c:pt idx="9">
                  <c:v>48.61</c:v>
                </c:pt>
                <c:pt idx="10">
                  <c:v>48.478000000000002</c:v>
                </c:pt>
                <c:pt idx="11">
                  <c:v>48.108000000000004</c:v>
                </c:pt>
                <c:pt idx="12">
                  <c:v>48.169000000000004</c:v>
                </c:pt>
                <c:pt idx="13">
                  <c:v>48.241</c:v>
                </c:pt>
                <c:pt idx="14">
                  <c:v>48.293000000000006</c:v>
                </c:pt>
                <c:pt idx="15">
                  <c:v>49.397000000000006</c:v>
                </c:pt>
                <c:pt idx="16">
                  <c:v>49.513000000000005</c:v>
                </c:pt>
                <c:pt idx="17">
                  <c:v>49.641000000000005</c:v>
                </c:pt>
                <c:pt idx="18">
                  <c:v>49.59</c:v>
                </c:pt>
                <c:pt idx="19">
                  <c:v>49.627000000000002</c:v>
                </c:pt>
                <c:pt idx="20">
                  <c:v>49.675000000000004</c:v>
                </c:pt>
                <c:pt idx="21">
                  <c:v>49.752000000000002</c:v>
                </c:pt>
                <c:pt idx="22">
                  <c:v>49.760000000000005</c:v>
                </c:pt>
                <c:pt idx="23">
                  <c:v>49.727000000000004</c:v>
                </c:pt>
                <c:pt idx="24">
                  <c:v>50.47</c:v>
                </c:pt>
                <c:pt idx="25">
                  <c:v>48.405000000000001</c:v>
                </c:pt>
                <c:pt idx="26">
                  <c:v>49.419000000000004</c:v>
                </c:pt>
                <c:pt idx="27">
                  <c:v>49.209000000000003</c:v>
                </c:pt>
                <c:pt idx="28">
                  <c:v>49.538000000000004</c:v>
                </c:pt>
                <c:pt idx="29">
                  <c:v>50.393000000000001</c:v>
                </c:pt>
                <c:pt idx="30">
                  <c:v>49.509</c:v>
                </c:pt>
                <c:pt idx="31">
                  <c:v>49.190000000000005</c:v>
                </c:pt>
                <c:pt idx="32">
                  <c:v>49.066000000000003</c:v>
                </c:pt>
                <c:pt idx="33">
                  <c:v>50.014000000000003</c:v>
                </c:pt>
                <c:pt idx="34">
                  <c:v>50.063000000000002</c:v>
                </c:pt>
                <c:pt idx="35">
                  <c:v>50.191000000000003</c:v>
                </c:pt>
                <c:pt idx="36">
                  <c:v>50.435000000000002</c:v>
                </c:pt>
                <c:pt idx="37">
                  <c:v>50.534000000000006</c:v>
                </c:pt>
                <c:pt idx="38">
                  <c:v>50.392000000000003</c:v>
                </c:pt>
                <c:pt idx="39">
                  <c:v>54.408000000000001</c:v>
                </c:pt>
                <c:pt idx="40">
                  <c:v>49.565000000000005</c:v>
                </c:pt>
                <c:pt idx="41">
                  <c:v>49.165000000000006</c:v>
                </c:pt>
                <c:pt idx="42">
                  <c:v>49.282000000000004</c:v>
                </c:pt>
                <c:pt idx="43">
                  <c:v>50.397000000000006</c:v>
                </c:pt>
                <c:pt idx="44">
                  <c:v>51.331000000000003</c:v>
                </c:pt>
                <c:pt idx="45">
                  <c:v>54.154000000000003</c:v>
                </c:pt>
                <c:pt idx="46">
                  <c:v>51.222999999999999</c:v>
                </c:pt>
                <c:pt idx="47">
                  <c:v>51.114000000000004</c:v>
                </c:pt>
                <c:pt idx="48">
                  <c:v>51.067</c:v>
                </c:pt>
                <c:pt idx="49">
                  <c:v>51.153000000000006</c:v>
                </c:pt>
                <c:pt idx="50">
                  <c:v>52.127000000000002</c:v>
                </c:pt>
                <c:pt idx="51">
                  <c:v>51.467000000000006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FA7-4C09-B3C7-CA5773BB2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819832"/>
        <c:axId val="554820224"/>
      </c:lineChart>
      <c:catAx>
        <c:axId val="554819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4820224"/>
        <c:crosses val="autoZero"/>
        <c:auto val="1"/>
        <c:lblAlgn val="ctr"/>
        <c:lblOffset val="100"/>
        <c:noMultiLvlLbl val="0"/>
      </c:catAx>
      <c:valAx>
        <c:axId val="554820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554819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No.13(</a:t>
            </a:r>
            <a:r>
              <a:rPr lang="ja-JP" sz="1800"/>
              <a:t>地下水位）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 sz="18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'2021年全井戸集計表'!$AT$3:$AT$54</c:f>
              <c:numCache>
                <c:formatCode>0.000_ </c:formatCode>
                <c:ptCount val="52"/>
                <c:pt idx="0">
                  <c:v>85.230999999999995</c:v>
                </c:pt>
                <c:pt idx="1">
                  <c:v>85.278999999999996</c:v>
                </c:pt>
                <c:pt idx="2">
                  <c:v>85.265999999999991</c:v>
                </c:pt>
                <c:pt idx="3">
                  <c:v>85.234999999999999</c:v>
                </c:pt>
                <c:pt idx="4">
                  <c:v>85.266999999999996</c:v>
                </c:pt>
                <c:pt idx="5">
                  <c:v>85.292000000000002</c:v>
                </c:pt>
                <c:pt idx="6">
                  <c:v>90.849000000000004</c:v>
                </c:pt>
                <c:pt idx="7">
                  <c:v>88.015000000000001</c:v>
                </c:pt>
                <c:pt idx="8">
                  <c:v>87.954999999999998</c:v>
                </c:pt>
                <c:pt idx="9">
                  <c:v>87.263000000000005</c:v>
                </c:pt>
                <c:pt idx="10">
                  <c:v>88.974999999999994</c:v>
                </c:pt>
                <c:pt idx="11">
                  <c:v>89.412999999999997</c:v>
                </c:pt>
                <c:pt idx="12">
                  <c:v>93.096000000000004</c:v>
                </c:pt>
                <c:pt idx="13">
                  <c:v>91.114999999999995</c:v>
                </c:pt>
                <c:pt idx="14">
                  <c:v>88.432999999999993</c:v>
                </c:pt>
                <c:pt idx="15">
                  <c:v>88.338999999999999</c:v>
                </c:pt>
                <c:pt idx="16">
                  <c:v>88.171999999999997</c:v>
                </c:pt>
                <c:pt idx="17">
                  <c:v>87.944000000000003</c:v>
                </c:pt>
                <c:pt idx="18">
                  <c:v>88.182999999999993</c:v>
                </c:pt>
                <c:pt idx="19">
                  <c:v>87.075999999999993</c:v>
                </c:pt>
                <c:pt idx="20">
                  <c:v>88.668999999999997</c:v>
                </c:pt>
                <c:pt idx="21">
                  <c:v>88.912000000000006</c:v>
                </c:pt>
                <c:pt idx="22">
                  <c:v>88.625</c:v>
                </c:pt>
                <c:pt idx="23">
                  <c:v>86.494</c:v>
                </c:pt>
                <c:pt idx="24">
                  <c:v>86.432000000000002</c:v>
                </c:pt>
                <c:pt idx="25">
                  <c:v>86.349000000000004</c:v>
                </c:pt>
                <c:pt idx="26">
                  <c:v>90.152000000000001</c:v>
                </c:pt>
                <c:pt idx="27">
                  <c:v>87.617999999999995</c:v>
                </c:pt>
                <c:pt idx="28">
                  <c:v>87.346000000000004</c:v>
                </c:pt>
                <c:pt idx="29">
                  <c:v>88.096999999999994</c:v>
                </c:pt>
                <c:pt idx="30">
                  <c:v>85.924000000000007</c:v>
                </c:pt>
                <c:pt idx="31">
                  <c:v>87.807999999999993</c:v>
                </c:pt>
                <c:pt idx="32">
                  <c:v>88.614999999999995</c:v>
                </c:pt>
                <c:pt idx="33">
                  <c:v>87.084000000000003</c:v>
                </c:pt>
                <c:pt idx="34">
                  <c:v>86.49799999999999</c:v>
                </c:pt>
                <c:pt idx="35">
                  <c:v>86.113</c:v>
                </c:pt>
                <c:pt idx="36">
                  <c:v>87.516999999999996</c:v>
                </c:pt>
                <c:pt idx="37">
                  <c:v>88.119</c:v>
                </c:pt>
                <c:pt idx="38">
                  <c:v>87.125</c:v>
                </c:pt>
                <c:pt idx="39">
                  <c:v>89.546999999999997</c:v>
                </c:pt>
                <c:pt idx="40">
                  <c:v>87.694999999999993</c:v>
                </c:pt>
                <c:pt idx="41">
                  <c:v>87.233999999999995</c:v>
                </c:pt>
                <c:pt idx="42">
                  <c:v>87.998999999999995</c:v>
                </c:pt>
                <c:pt idx="43">
                  <c:v>87.619</c:v>
                </c:pt>
                <c:pt idx="44">
                  <c:v>86.888999999999996</c:v>
                </c:pt>
                <c:pt idx="45">
                  <c:v>87.251999999999995</c:v>
                </c:pt>
                <c:pt idx="46">
                  <c:v>86.902000000000001</c:v>
                </c:pt>
                <c:pt idx="47">
                  <c:v>87.302999999999997</c:v>
                </c:pt>
                <c:pt idx="48">
                  <c:v>87.429000000000002</c:v>
                </c:pt>
                <c:pt idx="49">
                  <c:v>88.11</c:v>
                </c:pt>
                <c:pt idx="50">
                  <c:v>88.855000000000004</c:v>
                </c:pt>
                <c:pt idx="51">
                  <c:v>87.929000000000002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FE-4F25-AB3D-5C6ACAA50B8F}"/>
            </c:ext>
          </c:extLst>
        </c:ser>
        <c:ser>
          <c:idx val="1"/>
          <c:order val="1"/>
          <c:tx>
            <c:strRef>
              <c:f>'2021年全井戸集計表'!$AU$2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'2021年全井戸集計表'!$AU$3:$AU$54</c:f>
              <c:numCache>
                <c:formatCode>0.000_ </c:formatCode>
                <c:ptCount val="52"/>
                <c:pt idx="0">
                  <c:v>84.578000000000003</c:v>
                </c:pt>
                <c:pt idx="1">
                  <c:v>84.504999999999995</c:v>
                </c:pt>
                <c:pt idx="2">
                  <c:v>84.521999999999991</c:v>
                </c:pt>
                <c:pt idx="3">
                  <c:v>84.510999999999996</c:v>
                </c:pt>
                <c:pt idx="4">
                  <c:v>85.078000000000003</c:v>
                </c:pt>
                <c:pt idx="5">
                  <c:v>85.013000000000005</c:v>
                </c:pt>
                <c:pt idx="6">
                  <c:v>85.658999999999992</c:v>
                </c:pt>
                <c:pt idx="7">
                  <c:v>84.869</c:v>
                </c:pt>
                <c:pt idx="8">
                  <c:v>84.49</c:v>
                </c:pt>
                <c:pt idx="9">
                  <c:v>84.408000000000001</c:v>
                </c:pt>
                <c:pt idx="10">
                  <c:v>84.467999999999989</c:v>
                </c:pt>
                <c:pt idx="11">
                  <c:v>84.878</c:v>
                </c:pt>
                <c:pt idx="12">
                  <c:v>85.347999999999999</c:v>
                </c:pt>
                <c:pt idx="13">
                  <c:v>86.44</c:v>
                </c:pt>
                <c:pt idx="14">
                  <c:v>84.49799999999999</c:v>
                </c:pt>
                <c:pt idx="15">
                  <c:v>84.997</c:v>
                </c:pt>
                <c:pt idx="16">
                  <c:v>84.353999999999999</c:v>
                </c:pt>
                <c:pt idx="17">
                  <c:v>84.49</c:v>
                </c:pt>
                <c:pt idx="18">
                  <c:v>83.965999999999994</c:v>
                </c:pt>
                <c:pt idx="19">
                  <c:v>83.906999999999996</c:v>
                </c:pt>
                <c:pt idx="20">
                  <c:v>84.580999999999989</c:v>
                </c:pt>
                <c:pt idx="21">
                  <c:v>84.830999999999989</c:v>
                </c:pt>
                <c:pt idx="22">
                  <c:v>84.725999999999999</c:v>
                </c:pt>
                <c:pt idx="23">
                  <c:v>84.289999999999992</c:v>
                </c:pt>
                <c:pt idx="24">
                  <c:v>84.167999999999992</c:v>
                </c:pt>
                <c:pt idx="25">
                  <c:v>84.100999999999999</c:v>
                </c:pt>
                <c:pt idx="26">
                  <c:v>83.123999999999995</c:v>
                </c:pt>
                <c:pt idx="27">
                  <c:v>83.033999999999992</c:v>
                </c:pt>
                <c:pt idx="28">
                  <c:v>83.138999999999996</c:v>
                </c:pt>
                <c:pt idx="29">
                  <c:v>83.474999999999994</c:v>
                </c:pt>
                <c:pt idx="30">
                  <c:v>83.510999999999996</c:v>
                </c:pt>
                <c:pt idx="31">
                  <c:v>84.84899999999999</c:v>
                </c:pt>
                <c:pt idx="32">
                  <c:v>85.257999999999996</c:v>
                </c:pt>
                <c:pt idx="33">
                  <c:v>83.152000000000001</c:v>
                </c:pt>
                <c:pt idx="34">
                  <c:v>83.224999999999994</c:v>
                </c:pt>
                <c:pt idx="35">
                  <c:v>83.698999999999998</c:v>
                </c:pt>
                <c:pt idx="36">
                  <c:v>84.382999999999996</c:v>
                </c:pt>
                <c:pt idx="37">
                  <c:v>84.215999999999994</c:v>
                </c:pt>
                <c:pt idx="38">
                  <c:v>83.715999999999994</c:v>
                </c:pt>
                <c:pt idx="39">
                  <c:v>85.584999999999994</c:v>
                </c:pt>
                <c:pt idx="40">
                  <c:v>83.247</c:v>
                </c:pt>
                <c:pt idx="41">
                  <c:v>83.165999999999997</c:v>
                </c:pt>
                <c:pt idx="42">
                  <c:v>84.001000000000005</c:v>
                </c:pt>
                <c:pt idx="43">
                  <c:v>84.64</c:v>
                </c:pt>
                <c:pt idx="44">
                  <c:v>85.102000000000004</c:v>
                </c:pt>
                <c:pt idx="45">
                  <c:v>84.707999999999998</c:v>
                </c:pt>
                <c:pt idx="46">
                  <c:v>85.281000000000006</c:v>
                </c:pt>
                <c:pt idx="47">
                  <c:v>84.650999999999996</c:v>
                </c:pt>
                <c:pt idx="48">
                  <c:v>85.126000000000005</c:v>
                </c:pt>
                <c:pt idx="49">
                  <c:v>85.257999999999996</c:v>
                </c:pt>
                <c:pt idx="50">
                  <c:v>85.445999999999998</c:v>
                </c:pt>
                <c:pt idx="51">
                  <c:v>84.712999999999994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FE-4F25-AB3D-5C6ACAA50B8F}"/>
            </c:ext>
          </c:extLst>
        </c:ser>
        <c:ser>
          <c:idx val="2"/>
          <c:order val="2"/>
          <c:tx>
            <c:strRef>
              <c:f>'2021年全井戸集計表'!$AV$2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'2021年全井戸集計表'!$AV$3:$AV$54</c:f>
              <c:numCache>
                <c:formatCode>0.000_ </c:formatCode>
                <c:ptCount val="52"/>
                <c:pt idx="0">
                  <c:v>80.346000000000004</c:v>
                </c:pt>
                <c:pt idx="1">
                  <c:v>80.296999999999997</c:v>
                </c:pt>
                <c:pt idx="2">
                  <c:v>80.198000000000008</c:v>
                </c:pt>
                <c:pt idx="3">
                  <c:v>80.03</c:v>
                </c:pt>
                <c:pt idx="4">
                  <c:v>80.131</c:v>
                </c:pt>
                <c:pt idx="5">
                  <c:v>80.272999999999996</c:v>
                </c:pt>
                <c:pt idx="6">
                  <c:v>81.468000000000004</c:v>
                </c:pt>
                <c:pt idx="7">
                  <c:v>80.995999999999995</c:v>
                </c:pt>
                <c:pt idx="8">
                  <c:v>80.587999999999994</c:v>
                </c:pt>
                <c:pt idx="9">
                  <c:v>80.466999999999999</c:v>
                </c:pt>
                <c:pt idx="10">
                  <c:v>81.225999999999999</c:v>
                </c:pt>
                <c:pt idx="11">
                  <c:v>81.204999999999998</c:v>
                </c:pt>
                <c:pt idx="12">
                  <c:v>80.960000000000008</c:v>
                </c:pt>
                <c:pt idx="13">
                  <c:v>81.185000000000002</c:v>
                </c:pt>
                <c:pt idx="14">
                  <c:v>80.924999999999997</c:v>
                </c:pt>
                <c:pt idx="15">
                  <c:v>80.701999999999998</c:v>
                </c:pt>
                <c:pt idx="16">
                  <c:v>80.552999999999997</c:v>
                </c:pt>
                <c:pt idx="17">
                  <c:v>80.474000000000004</c:v>
                </c:pt>
                <c:pt idx="18">
                  <c:v>80.370999999999995</c:v>
                </c:pt>
                <c:pt idx="19">
                  <c:v>80.245999999999995</c:v>
                </c:pt>
                <c:pt idx="20">
                  <c:v>80.188999999999993</c:v>
                </c:pt>
                <c:pt idx="21">
                  <c:v>80.230999999999995</c:v>
                </c:pt>
                <c:pt idx="22">
                  <c:v>80.198999999999998</c:v>
                </c:pt>
                <c:pt idx="23">
                  <c:v>80.079000000000008</c:v>
                </c:pt>
                <c:pt idx="24">
                  <c:v>80.013000000000005</c:v>
                </c:pt>
                <c:pt idx="25">
                  <c:v>79.92</c:v>
                </c:pt>
                <c:pt idx="26">
                  <c:v>81.927999999999997</c:v>
                </c:pt>
                <c:pt idx="27">
                  <c:v>81.424999999999997</c:v>
                </c:pt>
                <c:pt idx="28">
                  <c:v>81.213999999999999</c:v>
                </c:pt>
                <c:pt idx="29">
                  <c:v>80.968000000000004</c:v>
                </c:pt>
                <c:pt idx="30">
                  <c:v>80.918999999999997</c:v>
                </c:pt>
                <c:pt idx="31">
                  <c:v>80.873999999999995</c:v>
                </c:pt>
                <c:pt idx="32">
                  <c:v>81.225999999999999</c:v>
                </c:pt>
                <c:pt idx="33">
                  <c:v>81.149000000000001</c:v>
                </c:pt>
                <c:pt idx="34">
                  <c:v>81.040999999999997</c:v>
                </c:pt>
                <c:pt idx="35">
                  <c:v>81.003</c:v>
                </c:pt>
                <c:pt idx="36">
                  <c:v>81.314999999999998</c:v>
                </c:pt>
                <c:pt idx="37">
                  <c:v>81.361000000000004</c:v>
                </c:pt>
                <c:pt idx="38">
                  <c:v>81.221000000000004</c:v>
                </c:pt>
                <c:pt idx="39">
                  <c:v>81.588999999999999</c:v>
                </c:pt>
                <c:pt idx="40">
                  <c:v>81.366</c:v>
                </c:pt>
                <c:pt idx="41">
                  <c:v>81.241</c:v>
                </c:pt>
                <c:pt idx="42">
                  <c:v>81.170999999999992</c:v>
                </c:pt>
                <c:pt idx="43">
                  <c:v>81.284999999999997</c:v>
                </c:pt>
                <c:pt idx="44">
                  <c:v>81.031000000000006</c:v>
                </c:pt>
                <c:pt idx="45">
                  <c:v>81.164000000000001</c:v>
                </c:pt>
                <c:pt idx="46">
                  <c:v>80.965999999999994</c:v>
                </c:pt>
                <c:pt idx="47">
                  <c:v>81.176000000000002</c:v>
                </c:pt>
                <c:pt idx="48">
                  <c:v>81.155000000000001</c:v>
                </c:pt>
                <c:pt idx="49">
                  <c:v>81.253999999999991</c:v>
                </c:pt>
                <c:pt idx="50">
                  <c:v>81.290999999999997</c:v>
                </c:pt>
                <c:pt idx="51">
                  <c:v>81.176000000000002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FE-4F25-AB3D-5C6ACAA50B8F}"/>
            </c:ext>
          </c:extLst>
        </c:ser>
        <c:ser>
          <c:idx val="3"/>
          <c:order val="3"/>
          <c:tx>
            <c:strRef>
              <c:f>'2021年全井戸集計表'!$AW$2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'2021年全井戸集計表'!$AW$3:$AW$54</c:f>
              <c:numCache>
                <c:formatCode>0.000_ </c:formatCode>
                <c:ptCount val="52"/>
                <c:pt idx="0">
                  <c:v>80.081999999999994</c:v>
                </c:pt>
                <c:pt idx="1">
                  <c:v>79.998000000000005</c:v>
                </c:pt>
                <c:pt idx="2">
                  <c:v>79.908000000000001</c:v>
                </c:pt>
                <c:pt idx="3">
                  <c:v>79.819999999999993</c:v>
                </c:pt>
                <c:pt idx="4">
                  <c:v>80.007999999999996</c:v>
                </c:pt>
                <c:pt idx="5">
                  <c:v>80.13</c:v>
                </c:pt>
                <c:pt idx="6">
                  <c:v>81.353000000000009</c:v>
                </c:pt>
                <c:pt idx="7">
                  <c:v>80.850999999999999</c:v>
                </c:pt>
                <c:pt idx="8">
                  <c:v>80.448000000000008</c:v>
                </c:pt>
                <c:pt idx="9">
                  <c:v>80.188999999999993</c:v>
                </c:pt>
                <c:pt idx="10">
                  <c:v>80.885000000000005</c:v>
                </c:pt>
                <c:pt idx="11">
                  <c:v>80.850999999999999</c:v>
                </c:pt>
                <c:pt idx="12">
                  <c:v>80.597999999999999</c:v>
                </c:pt>
                <c:pt idx="13">
                  <c:v>81.061000000000007</c:v>
                </c:pt>
                <c:pt idx="14">
                  <c:v>80.39</c:v>
                </c:pt>
                <c:pt idx="15">
                  <c:v>80.358000000000004</c:v>
                </c:pt>
                <c:pt idx="16">
                  <c:v>80.155000000000001</c:v>
                </c:pt>
                <c:pt idx="17">
                  <c:v>80.158000000000001</c:v>
                </c:pt>
                <c:pt idx="18">
                  <c:v>79.983000000000004</c:v>
                </c:pt>
                <c:pt idx="19">
                  <c:v>79.885000000000005</c:v>
                </c:pt>
                <c:pt idx="20">
                  <c:v>79.986999999999995</c:v>
                </c:pt>
                <c:pt idx="21">
                  <c:v>80.063000000000002</c:v>
                </c:pt>
                <c:pt idx="22">
                  <c:v>80.021999999999991</c:v>
                </c:pt>
                <c:pt idx="23">
                  <c:v>79.927999999999997</c:v>
                </c:pt>
                <c:pt idx="24">
                  <c:v>79.863</c:v>
                </c:pt>
                <c:pt idx="25">
                  <c:v>79.775000000000006</c:v>
                </c:pt>
                <c:pt idx="26">
                  <c:v>81.741</c:v>
                </c:pt>
                <c:pt idx="27">
                  <c:v>81.138000000000005</c:v>
                </c:pt>
                <c:pt idx="28">
                  <c:v>80.891000000000005</c:v>
                </c:pt>
                <c:pt idx="29">
                  <c:v>80.692000000000007</c:v>
                </c:pt>
                <c:pt idx="30">
                  <c:v>80.552999999999997</c:v>
                </c:pt>
                <c:pt idx="31">
                  <c:v>80.823999999999998</c:v>
                </c:pt>
                <c:pt idx="32">
                  <c:v>81.097000000000008</c:v>
                </c:pt>
                <c:pt idx="33">
                  <c:v>80.942999999999998</c:v>
                </c:pt>
                <c:pt idx="34">
                  <c:v>80.847000000000008</c:v>
                </c:pt>
                <c:pt idx="35">
                  <c:v>80.72</c:v>
                </c:pt>
                <c:pt idx="36">
                  <c:v>81.075000000000003</c:v>
                </c:pt>
                <c:pt idx="37">
                  <c:v>81.14</c:v>
                </c:pt>
                <c:pt idx="38">
                  <c:v>80.97</c:v>
                </c:pt>
                <c:pt idx="39">
                  <c:v>81.052999999999997</c:v>
                </c:pt>
                <c:pt idx="40">
                  <c:v>81.031999999999996</c:v>
                </c:pt>
                <c:pt idx="41">
                  <c:v>80.983000000000004</c:v>
                </c:pt>
                <c:pt idx="42">
                  <c:v>80.995999999999995</c:v>
                </c:pt>
                <c:pt idx="43">
                  <c:v>81.070999999999998</c:v>
                </c:pt>
                <c:pt idx="44">
                  <c:v>80.885000000000005</c:v>
                </c:pt>
                <c:pt idx="45">
                  <c:v>81.007999999999996</c:v>
                </c:pt>
                <c:pt idx="46">
                  <c:v>80.820999999999998</c:v>
                </c:pt>
                <c:pt idx="47">
                  <c:v>81.031000000000006</c:v>
                </c:pt>
                <c:pt idx="48">
                  <c:v>81.007999999999996</c:v>
                </c:pt>
                <c:pt idx="49">
                  <c:v>81.108000000000004</c:v>
                </c:pt>
                <c:pt idx="50">
                  <c:v>81.14</c:v>
                </c:pt>
                <c:pt idx="51">
                  <c:v>81.027999999999992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3FE-4F25-AB3D-5C6ACAA50B8F}"/>
            </c:ext>
          </c:extLst>
        </c:ser>
        <c:ser>
          <c:idx val="4"/>
          <c:order val="4"/>
          <c:tx>
            <c:strRef>
              <c:f>'2021年全井戸集計表'!$AX$2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'2021年全井戸集計表'!$AX$3:$AX$54</c:f>
              <c:numCache>
                <c:formatCode>0.000_ </c:formatCode>
                <c:ptCount val="52"/>
                <c:pt idx="0">
                  <c:v>78.144000000000005</c:v>
                </c:pt>
                <c:pt idx="1">
                  <c:v>78.046999999999997</c:v>
                </c:pt>
                <c:pt idx="2">
                  <c:v>77.978999999999999</c:v>
                </c:pt>
                <c:pt idx="3">
                  <c:v>77.887</c:v>
                </c:pt>
                <c:pt idx="4">
                  <c:v>77.790999999999997</c:v>
                </c:pt>
                <c:pt idx="5">
                  <c:v>77.795999999999992</c:v>
                </c:pt>
                <c:pt idx="6">
                  <c:v>77.813999999999993</c:v>
                </c:pt>
                <c:pt idx="7">
                  <c:v>77.619</c:v>
                </c:pt>
                <c:pt idx="8">
                  <c:v>77.596999999999994</c:v>
                </c:pt>
                <c:pt idx="9">
                  <c:v>77.465999999999994</c:v>
                </c:pt>
                <c:pt idx="10">
                  <c:v>77.471000000000004</c:v>
                </c:pt>
                <c:pt idx="11">
                  <c:v>77.355999999999995</c:v>
                </c:pt>
                <c:pt idx="12">
                  <c:v>77.457899999999995</c:v>
                </c:pt>
                <c:pt idx="13">
                  <c:v>77.364000000000004</c:v>
                </c:pt>
                <c:pt idx="14">
                  <c:v>77.271999999999991</c:v>
                </c:pt>
                <c:pt idx="15">
                  <c:v>77.323999999999998</c:v>
                </c:pt>
                <c:pt idx="16">
                  <c:v>77.293999999999997</c:v>
                </c:pt>
                <c:pt idx="17">
                  <c:v>77.319000000000003</c:v>
                </c:pt>
                <c:pt idx="18">
                  <c:v>77.234999999999999</c:v>
                </c:pt>
                <c:pt idx="19">
                  <c:v>77.259</c:v>
                </c:pt>
                <c:pt idx="20">
                  <c:v>77.308999999999997</c:v>
                </c:pt>
                <c:pt idx="21">
                  <c:v>77.23</c:v>
                </c:pt>
                <c:pt idx="22">
                  <c:v>77.244</c:v>
                </c:pt>
                <c:pt idx="23">
                  <c:v>77.265999999999991</c:v>
                </c:pt>
                <c:pt idx="24">
                  <c:v>77.247</c:v>
                </c:pt>
                <c:pt idx="25">
                  <c:v>77.247</c:v>
                </c:pt>
                <c:pt idx="26">
                  <c:v>77.363</c:v>
                </c:pt>
                <c:pt idx="27">
                  <c:v>77.334000000000003</c:v>
                </c:pt>
                <c:pt idx="28">
                  <c:v>77.353999999999999</c:v>
                </c:pt>
                <c:pt idx="29">
                  <c:v>77.394000000000005</c:v>
                </c:pt>
                <c:pt idx="30">
                  <c:v>77.340999999999994</c:v>
                </c:pt>
                <c:pt idx="31">
                  <c:v>77.450999999999993</c:v>
                </c:pt>
                <c:pt idx="32">
                  <c:v>77.447000000000003</c:v>
                </c:pt>
                <c:pt idx="33">
                  <c:v>77.483999999999995</c:v>
                </c:pt>
                <c:pt idx="34">
                  <c:v>77.451999999999998</c:v>
                </c:pt>
                <c:pt idx="35">
                  <c:v>77.460999999999999</c:v>
                </c:pt>
                <c:pt idx="36">
                  <c:v>77.510999999999996</c:v>
                </c:pt>
                <c:pt idx="37">
                  <c:v>77.575999999999993</c:v>
                </c:pt>
                <c:pt idx="38">
                  <c:v>77.579000000000008</c:v>
                </c:pt>
                <c:pt idx="39">
                  <c:v>77.623999999999995</c:v>
                </c:pt>
                <c:pt idx="40">
                  <c:v>77.640999999999991</c:v>
                </c:pt>
                <c:pt idx="41">
                  <c:v>77.658999999999992</c:v>
                </c:pt>
                <c:pt idx="42">
                  <c:v>77.771000000000001</c:v>
                </c:pt>
                <c:pt idx="43">
                  <c:v>77.763999999999996</c:v>
                </c:pt>
                <c:pt idx="44">
                  <c:v>77.861000000000004</c:v>
                </c:pt>
                <c:pt idx="45">
                  <c:v>77.823999999999998</c:v>
                </c:pt>
                <c:pt idx="46">
                  <c:v>77.894999999999996</c:v>
                </c:pt>
                <c:pt idx="47">
                  <c:v>77.850999999999999</c:v>
                </c:pt>
                <c:pt idx="48">
                  <c:v>77.846000000000004</c:v>
                </c:pt>
                <c:pt idx="49">
                  <c:v>77.942000000000007</c:v>
                </c:pt>
                <c:pt idx="50">
                  <c:v>77.974000000000004</c:v>
                </c:pt>
                <c:pt idx="51">
                  <c:v>77.930999999999997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3FE-4F25-AB3D-5C6ACAA50B8F}"/>
            </c:ext>
          </c:extLst>
        </c:ser>
        <c:ser>
          <c:idx val="5"/>
          <c:order val="5"/>
          <c:tx>
            <c:strRef>
              <c:f>'2021年全井戸集計表'!$AY$2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'2021年全井戸集計表'!$AY$3:$AY$54</c:f>
              <c:numCache>
                <c:formatCode>0.000_ </c:formatCode>
                <c:ptCount val="52"/>
                <c:pt idx="0">
                  <c:v>67.765000000000001</c:v>
                </c:pt>
                <c:pt idx="1">
                  <c:v>67.58</c:v>
                </c:pt>
                <c:pt idx="2">
                  <c:v>67.47999999999999</c:v>
                </c:pt>
                <c:pt idx="3">
                  <c:v>67.36099999999999</c:v>
                </c:pt>
                <c:pt idx="4">
                  <c:v>67.290999999999997</c:v>
                </c:pt>
                <c:pt idx="5">
                  <c:v>67.445999999999998</c:v>
                </c:pt>
                <c:pt idx="6">
                  <c:v>67.503</c:v>
                </c:pt>
                <c:pt idx="7">
                  <c:v>67.319999999999993</c:v>
                </c:pt>
                <c:pt idx="8">
                  <c:v>67.222999999999999</c:v>
                </c:pt>
                <c:pt idx="9">
                  <c:v>67.066000000000003</c:v>
                </c:pt>
                <c:pt idx="10">
                  <c:v>67.153999999999996</c:v>
                </c:pt>
                <c:pt idx="11">
                  <c:v>67.063000000000002</c:v>
                </c:pt>
                <c:pt idx="12">
                  <c:v>67.3</c:v>
                </c:pt>
                <c:pt idx="13">
                  <c:v>67.162999999999997</c:v>
                </c:pt>
                <c:pt idx="14">
                  <c:v>67.102000000000004</c:v>
                </c:pt>
                <c:pt idx="15">
                  <c:v>67.275000000000006</c:v>
                </c:pt>
                <c:pt idx="16">
                  <c:v>67.331999999999994</c:v>
                </c:pt>
                <c:pt idx="17">
                  <c:v>67.400000000000006</c:v>
                </c:pt>
                <c:pt idx="18">
                  <c:v>67.350999999999999</c:v>
                </c:pt>
                <c:pt idx="19">
                  <c:v>67.356999999999999</c:v>
                </c:pt>
                <c:pt idx="20">
                  <c:v>67.484000000000009</c:v>
                </c:pt>
                <c:pt idx="21">
                  <c:v>67.366</c:v>
                </c:pt>
                <c:pt idx="22">
                  <c:v>67.385999999999996</c:v>
                </c:pt>
                <c:pt idx="23">
                  <c:v>67.468999999999994</c:v>
                </c:pt>
                <c:pt idx="24">
                  <c:v>67.472000000000008</c:v>
                </c:pt>
                <c:pt idx="25">
                  <c:v>67.375</c:v>
                </c:pt>
                <c:pt idx="26">
                  <c:v>67.259999999999991</c:v>
                </c:pt>
                <c:pt idx="27">
                  <c:v>67.381</c:v>
                </c:pt>
                <c:pt idx="28">
                  <c:v>67.44</c:v>
                </c:pt>
                <c:pt idx="29">
                  <c:v>67.591000000000008</c:v>
                </c:pt>
                <c:pt idx="30">
                  <c:v>67.585999999999999</c:v>
                </c:pt>
                <c:pt idx="31">
                  <c:v>67.710000000000008</c:v>
                </c:pt>
                <c:pt idx="32">
                  <c:v>67.616</c:v>
                </c:pt>
                <c:pt idx="33">
                  <c:v>67.721000000000004</c:v>
                </c:pt>
                <c:pt idx="34">
                  <c:v>67.722999999999999</c:v>
                </c:pt>
                <c:pt idx="35">
                  <c:v>67.706000000000003</c:v>
                </c:pt>
                <c:pt idx="36">
                  <c:v>67.736999999999995</c:v>
                </c:pt>
                <c:pt idx="37">
                  <c:v>67.853000000000009</c:v>
                </c:pt>
                <c:pt idx="38">
                  <c:v>67.98599999999999</c:v>
                </c:pt>
                <c:pt idx="39">
                  <c:v>67.942999999999998</c:v>
                </c:pt>
                <c:pt idx="40">
                  <c:v>68.013000000000005</c:v>
                </c:pt>
                <c:pt idx="41">
                  <c:v>68.049000000000007</c:v>
                </c:pt>
                <c:pt idx="42">
                  <c:v>68.195999999999998</c:v>
                </c:pt>
                <c:pt idx="43">
                  <c:v>68.170999999999992</c:v>
                </c:pt>
                <c:pt idx="44">
                  <c:v>68.313000000000002</c:v>
                </c:pt>
                <c:pt idx="45">
                  <c:v>68.263000000000005</c:v>
                </c:pt>
                <c:pt idx="46">
                  <c:v>68.331000000000003</c:v>
                </c:pt>
                <c:pt idx="47">
                  <c:v>68.241</c:v>
                </c:pt>
                <c:pt idx="48">
                  <c:v>68.216999999999999</c:v>
                </c:pt>
                <c:pt idx="49">
                  <c:v>68.381</c:v>
                </c:pt>
                <c:pt idx="50">
                  <c:v>68.521999999999991</c:v>
                </c:pt>
                <c:pt idx="51">
                  <c:v>68.408000000000001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3FE-4F25-AB3D-5C6ACAA50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821008"/>
        <c:axId val="554982552"/>
      </c:lineChart>
      <c:catAx>
        <c:axId val="55482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54982552"/>
        <c:crosses val="autoZero"/>
        <c:auto val="1"/>
        <c:lblAlgn val="ctr"/>
        <c:lblOffset val="100"/>
        <c:noMultiLvlLbl val="0"/>
      </c:catAx>
      <c:valAx>
        <c:axId val="554982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T.P.(</a:t>
                </a:r>
                <a:r>
                  <a:rPr lang="ja-JP"/>
                  <a:t>ｍ</a:t>
                </a:r>
                <a:r>
                  <a:rPr lang="en-US"/>
                  <a:t>)</a:t>
                </a:r>
                <a:endParaRPr lang="ja-JP"/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54821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No.14</a:t>
            </a:r>
            <a:r>
              <a:rPr lang="ja-JP" altLang="en-US" sz="1800" b="1" i="0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'2021年全井戸集計表'!$BA$3:$BA$54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0A-459D-8BF8-6819541355F2}"/>
            </c:ext>
          </c:extLst>
        </c:ser>
        <c:ser>
          <c:idx val="1"/>
          <c:order val="1"/>
          <c:tx>
            <c:strRef>
              <c:f>'2021年全井戸集計表'!$BB$2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'2021年全井戸集計表'!$BB$3:$BB$54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0A-459D-8BF8-6819541355F2}"/>
            </c:ext>
          </c:extLst>
        </c:ser>
        <c:ser>
          <c:idx val="2"/>
          <c:order val="2"/>
          <c:tx>
            <c:strRef>
              <c:f>'2021年全井戸集計表'!$BC$2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'2021年全井戸集計表'!$BC$3:$BC$54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0A-459D-8BF8-6819541355F2}"/>
            </c:ext>
          </c:extLst>
        </c:ser>
        <c:ser>
          <c:idx val="3"/>
          <c:order val="3"/>
          <c:tx>
            <c:strRef>
              <c:f>'2021年全井戸集計表'!$BD$2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'2021年全井戸集計表'!$BD$3:$BD$54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0A-459D-8BF8-6819541355F2}"/>
            </c:ext>
          </c:extLst>
        </c:ser>
        <c:ser>
          <c:idx val="4"/>
          <c:order val="4"/>
          <c:tx>
            <c:strRef>
              <c:f>'2021年全井戸集計表'!$BE$2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'2021年全井戸集計表'!$BE$3:$BE$54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0A-459D-8BF8-6819541355F2}"/>
            </c:ext>
          </c:extLst>
        </c:ser>
        <c:ser>
          <c:idx val="5"/>
          <c:order val="5"/>
          <c:tx>
            <c:strRef>
              <c:f>'2021年全井戸集計表'!$BF$2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'2021年全井戸集計表'!$BF$3:$BF$54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B0A-459D-8BF8-681954135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983336"/>
        <c:axId val="554983728"/>
      </c:lineChart>
      <c:catAx>
        <c:axId val="554983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4983728"/>
        <c:crosses val="autoZero"/>
        <c:auto val="1"/>
        <c:lblAlgn val="ctr"/>
        <c:lblOffset val="100"/>
        <c:noMultiLvlLbl val="0"/>
      </c:catAx>
      <c:valAx>
        <c:axId val="554983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.000_ " sourceLinked="0"/>
        <c:majorTickMark val="out"/>
        <c:minorTickMark val="none"/>
        <c:tickLblPos val="nextTo"/>
        <c:crossAx val="554983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'2021年全井戸集計表'!$BG$3:$BG$54</c:f>
              <c:numCache>
                <c:formatCode>0.000_ </c:formatCode>
                <c:ptCount val="52"/>
                <c:pt idx="0">
                  <c:v>70.039999999999992</c:v>
                </c:pt>
                <c:pt idx="1">
                  <c:v>70.021999999999991</c:v>
                </c:pt>
                <c:pt idx="2">
                  <c:v>70.021999999999991</c:v>
                </c:pt>
                <c:pt idx="3">
                  <c:v>70.018999999999991</c:v>
                </c:pt>
                <c:pt idx="4">
                  <c:v>70.137999999999991</c:v>
                </c:pt>
                <c:pt idx="5">
                  <c:v>70.076999999999998</c:v>
                </c:pt>
                <c:pt idx="6">
                  <c:v>70.207999999999998</c:v>
                </c:pt>
                <c:pt idx="7">
                  <c:v>70.052999999999997</c:v>
                </c:pt>
                <c:pt idx="8">
                  <c:v>70.063999999999993</c:v>
                </c:pt>
                <c:pt idx="9">
                  <c:v>69.99199999999999</c:v>
                </c:pt>
                <c:pt idx="10">
                  <c:v>70.084000000000003</c:v>
                </c:pt>
                <c:pt idx="11">
                  <c:v>70.061999999999998</c:v>
                </c:pt>
                <c:pt idx="12">
                  <c:v>70.126000000000005</c:v>
                </c:pt>
                <c:pt idx="13">
                  <c:v>70.108999999999995</c:v>
                </c:pt>
                <c:pt idx="14">
                  <c:v>70.054999999999993</c:v>
                </c:pt>
                <c:pt idx="15">
                  <c:v>70.09</c:v>
                </c:pt>
                <c:pt idx="16">
                  <c:v>70.045999999999992</c:v>
                </c:pt>
                <c:pt idx="17">
                  <c:v>70.102999999999994</c:v>
                </c:pt>
                <c:pt idx="18">
                  <c:v>70.051999999999992</c:v>
                </c:pt>
                <c:pt idx="19">
                  <c:v>70.08</c:v>
                </c:pt>
                <c:pt idx="20">
                  <c:v>70.164000000000001</c:v>
                </c:pt>
                <c:pt idx="21">
                  <c:v>70.146999999999991</c:v>
                </c:pt>
                <c:pt idx="22">
                  <c:v>70.158000000000001</c:v>
                </c:pt>
                <c:pt idx="23">
                  <c:v>70.137</c:v>
                </c:pt>
                <c:pt idx="24">
                  <c:v>70.091999999999999</c:v>
                </c:pt>
                <c:pt idx="25">
                  <c:v>70.073999999999998</c:v>
                </c:pt>
                <c:pt idx="26">
                  <c:v>70.197000000000003</c:v>
                </c:pt>
                <c:pt idx="27">
                  <c:v>70.182000000000002</c:v>
                </c:pt>
                <c:pt idx="28">
                  <c:v>70.155000000000001</c:v>
                </c:pt>
                <c:pt idx="29">
                  <c:v>70.126999999999995</c:v>
                </c:pt>
                <c:pt idx="30">
                  <c:v>70.061999999999998</c:v>
                </c:pt>
                <c:pt idx="31">
                  <c:v>70.093999999999994</c:v>
                </c:pt>
                <c:pt idx="32">
                  <c:v>70.224999999999994</c:v>
                </c:pt>
                <c:pt idx="33">
                  <c:v>70.186999999999998</c:v>
                </c:pt>
                <c:pt idx="34">
                  <c:v>70.137</c:v>
                </c:pt>
                <c:pt idx="35">
                  <c:v>70.162999999999997</c:v>
                </c:pt>
                <c:pt idx="36">
                  <c:v>70.201999999999998</c:v>
                </c:pt>
                <c:pt idx="37">
                  <c:v>70.245000000000005</c:v>
                </c:pt>
                <c:pt idx="38">
                  <c:v>70.215999999999994</c:v>
                </c:pt>
                <c:pt idx="39">
                  <c:v>70.274999999999991</c:v>
                </c:pt>
                <c:pt idx="40">
                  <c:v>70.245999999999995</c:v>
                </c:pt>
                <c:pt idx="41">
                  <c:v>70.212999999999994</c:v>
                </c:pt>
                <c:pt idx="42">
                  <c:v>70.268000000000001</c:v>
                </c:pt>
                <c:pt idx="43">
                  <c:v>70.283999999999992</c:v>
                </c:pt>
                <c:pt idx="44">
                  <c:v>70.248999999999995</c:v>
                </c:pt>
                <c:pt idx="45">
                  <c:v>70.248999999999995</c:v>
                </c:pt>
                <c:pt idx="46">
                  <c:v>70.265000000000001</c:v>
                </c:pt>
                <c:pt idx="47">
                  <c:v>70.224999999999994</c:v>
                </c:pt>
                <c:pt idx="48">
                  <c:v>70.215999999999994</c:v>
                </c:pt>
                <c:pt idx="49">
                  <c:v>70.271000000000001</c:v>
                </c:pt>
                <c:pt idx="50">
                  <c:v>70.257000000000005</c:v>
                </c:pt>
                <c:pt idx="51">
                  <c:v>70.239999999999995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E-4773-AF27-EBAC046FA3A3}"/>
            </c:ext>
          </c:extLst>
        </c:ser>
        <c:ser>
          <c:idx val="1"/>
          <c:order val="1"/>
          <c:tx>
            <c:strRef>
              <c:f>'2021年全井戸集計表'!$BH$2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'2021年全井戸集計表'!$BH$3:$BH$54</c:f>
              <c:numCache>
                <c:formatCode>0.000_ </c:formatCode>
                <c:ptCount val="52"/>
                <c:pt idx="0">
                  <c:v>63.730000000000004</c:v>
                </c:pt>
                <c:pt idx="1">
                  <c:v>63.664999999999999</c:v>
                </c:pt>
                <c:pt idx="2">
                  <c:v>63.731999999999999</c:v>
                </c:pt>
                <c:pt idx="3">
                  <c:v>63.730000000000004</c:v>
                </c:pt>
                <c:pt idx="4">
                  <c:v>63.849000000000004</c:v>
                </c:pt>
                <c:pt idx="5">
                  <c:v>63.758000000000003</c:v>
                </c:pt>
                <c:pt idx="6">
                  <c:v>64.015000000000001</c:v>
                </c:pt>
                <c:pt idx="7">
                  <c:v>63.715000000000003</c:v>
                </c:pt>
                <c:pt idx="8">
                  <c:v>63.784999999999997</c:v>
                </c:pt>
                <c:pt idx="9">
                  <c:v>63.673000000000002</c:v>
                </c:pt>
                <c:pt idx="10">
                  <c:v>63.783000000000001</c:v>
                </c:pt>
                <c:pt idx="11">
                  <c:v>63.697000000000003</c:v>
                </c:pt>
                <c:pt idx="12">
                  <c:v>63.846000000000004</c:v>
                </c:pt>
                <c:pt idx="13">
                  <c:v>63.808</c:v>
                </c:pt>
                <c:pt idx="14">
                  <c:v>63.619</c:v>
                </c:pt>
                <c:pt idx="15">
                  <c:v>63.780999999999999</c:v>
                </c:pt>
                <c:pt idx="16">
                  <c:v>63.759</c:v>
                </c:pt>
                <c:pt idx="17">
                  <c:v>63.811</c:v>
                </c:pt>
                <c:pt idx="18">
                  <c:v>63.664999999999999</c:v>
                </c:pt>
                <c:pt idx="19">
                  <c:v>63.798000000000002</c:v>
                </c:pt>
                <c:pt idx="20">
                  <c:v>63.933</c:v>
                </c:pt>
                <c:pt idx="21">
                  <c:v>63.808</c:v>
                </c:pt>
                <c:pt idx="22">
                  <c:v>63.847000000000001</c:v>
                </c:pt>
                <c:pt idx="23">
                  <c:v>63.870000000000005</c:v>
                </c:pt>
                <c:pt idx="24">
                  <c:v>63.844000000000001</c:v>
                </c:pt>
                <c:pt idx="25">
                  <c:v>63.713000000000001</c:v>
                </c:pt>
                <c:pt idx="26">
                  <c:v>63.993000000000002</c:v>
                </c:pt>
                <c:pt idx="27">
                  <c:v>63.777999999999999</c:v>
                </c:pt>
                <c:pt idx="28">
                  <c:v>63.777999999999999</c:v>
                </c:pt>
                <c:pt idx="29">
                  <c:v>63.826000000000001</c:v>
                </c:pt>
                <c:pt idx="30">
                  <c:v>63.667999999999999</c:v>
                </c:pt>
                <c:pt idx="31">
                  <c:v>63.755000000000003</c:v>
                </c:pt>
                <c:pt idx="32">
                  <c:v>63.841000000000001</c:v>
                </c:pt>
                <c:pt idx="33">
                  <c:v>63.820999999999998</c:v>
                </c:pt>
                <c:pt idx="34">
                  <c:v>63.744</c:v>
                </c:pt>
                <c:pt idx="35">
                  <c:v>63.994</c:v>
                </c:pt>
                <c:pt idx="36">
                  <c:v>64.040000000000006</c:v>
                </c:pt>
                <c:pt idx="37">
                  <c:v>64.051000000000002</c:v>
                </c:pt>
                <c:pt idx="38">
                  <c:v>63.923000000000002</c:v>
                </c:pt>
                <c:pt idx="39">
                  <c:v>64.28</c:v>
                </c:pt>
                <c:pt idx="40">
                  <c:v>63.844000000000001</c:v>
                </c:pt>
                <c:pt idx="41">
                  <c:v>63.853999999999999</c:v>
                </c:pt>
                <c:pt idx="42">
                  <c:v>63.834000000000003</c:v>
                </c:pt>
                <c:pt idx="43">
                  <c:v>63.903999999999996</c:v>
                </c:pt>
                <c:pt idx="44">
                  <c:v>63.896999999999998</c:v>
                </c:pt>
                <c:pt idx="45">
                  <c:v>64.093999999999994</c:v>
                </c:pt>
                <c:pt idx="46">
                  <c:v>64.367999999999995</c:v>
                </c:pt>
                <c:pt idx="47">
                  <c:v>63.989000000000004</c:v>
                </c:pt>
                <c:pt idx="48">
                  <c:v>63.977000000000004</c:v>
                </c:pt>
                <c:pt idx="49">
                  <c:v>64.254000000000005</c:v>
                </c:pt>
                <c:pt idx="50">
                  <c:v>64.051000000000002</c:v>
                </c:pt>
                <c:pt idx="51">
                  <c:v>63.951000000000001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BE-4773-AF27-EBAC046FA3A3}"/>
            </c:ext>
          </c:extLst>
        </c:ser>
        <c:ser>
          <c:idx val="2"/>
          <c:order val="2"/>
          <c:tx>
            <c:strRef>
              <c:f>'2021年全井戸集計表'!$BI$2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'2021年全井戸集計表'!$BI$3:$BI$54</c:f>
              <c:numCache>
                <c:formatCode>0.000_ </c:formatCode>
                <c:ptCount val="52"/>
                <c:pt idx="0">
                  <c:v>54.257999999999996</c:v>
                </c:pt>
                <c:pt idx="1">
                  <c:v>54.228999999999999</c:v>
                </c:pt>
                <c:pt idx="2">
                  <c:v>54.245999999999995</c:v>
                </c:pt>
                <c:pt idx="3">
                  <c:v>54.19</c:v>
                </c:pt>
                <c:pt idx="4">
                  <c:v>54.400999999999996</c:v>
                </c:pt>
                <c:pt idx="5">
                  <c:v>54.425999999999995</c:v>
                </c:pt>
                <c:pt idx="6">
                  <c:v>54.592999999999996</c:v>
                </c:pt>
                <c:pt idx="7">
                  <c:v>54.44</c:v>
                </c:pt>
                <c:pt idx="8">
                  <c:v>54.48</c:v>
                </c:pt>
                <c:pt idx="9">
                  <c:v>54.426999999999992</c:v>
                </c:pt>
                <c:pt idx="10">
                  <c:v>54.622</c:v>
                </c:pt>
                <c:pt idx="11">
                  <c:v>54.5</c:v>
                </c:pt>
                <c:pt idx="12">
                  <c:v>54.596999999999994</c:v>
                </c:pt>
                <c:pt idx="13">
                  <c:v>54.572999999999993</c:v>
                </c:pt>
                <c:pt idx="14">
                  <c:v>54.512</c:v>
                </c:pt>
                <c:pt idx="15">
                  <c:v>54.631999999999998</c:v>
                </c:pt>
                <c:pt idx="16">
                  <c:v>57.059999999999995</c:v>
                </c:pt>
                <c:pt idx="17">
                  <c:v>57.601999999999997</c:v>
                </c:pt>
                <c:pt idx="18">
                  <c:v>57.500999999999998</c:v>
                </c:pt>
                <c:pt idx="19">
                  <c:v>57.546999999999997</c:v>
                </c:pt>
                <c:pt idx="20">
                  <c:v>57.769999999999996</c:v>
                </c:pt>
                <c:pt idx="21">
                  <c:v>57.817999999999998</c:v>
                </c:pt>
                <c:pt idx="22">
                  <c:v>57.869</c:v>
                </c:pt>
                <c:pt idx="23">
                  <c:v>57.818999999999996</c:v>
                </c:pt>
                <c:pt idx="24">
                  <c:v>58.236999999999995</c:v>
                </c:pt>
                <c:pt idx="25">
                  <c:v>54.705999999999996</c:v>
                </c:pt>
                <c:pt idx="26">
                  <c:v>56.089999999999996</c:v>
                </c:pt>
                <c:pt idx="27">
                  <c:v>55.155999999999992</c:v>
                </c:pt>
                <c:pt idx="28">
                  <c:v>56.684999999999995</c:v>
                </c:pt>
                <c:pt idx="29">
                  <c:v>56.263999999999996</c:v>
                </c:pt>
                <c:pt idx="30">
                  <c:v>55.882999999999996</c:v>
                </c:pt>
                <c:pt idx="31">
                  <c:v>55.569999999999993</c:v>
                </c:pt>
                <c:pt idx="32">
                  <c:v>55.084999999999994</c:v>
                </c:pt>
                <c:pt idx="33">
                  <c:v>55.119</c:v>
                </c:pt>
                <c:pt idx="34">
                  <c:v>55.131</c:v>
                </c:pt>
                <c:pt idx="35">
                  <c:v>58.521000000000001</c:v>
                </c:pt>
                <c:pt idx="36">
                  <c:v>59.331999999999994</c:v>
                </c:pt>
                <c:pt idx="37">
                  <c:v>59.700999999999993</c:v>
                </c:pt>
                <c:pt idx="38">
                  <c:v>59.426999999999992</c:v>
                </c:pt>
                <c:pt idx="39">
                  <c:v>60.977999999999994</c:v>
                </c:pt>
                <c:pt idx="40">
                  <c:v>59.059999999999995</c:v>
                </c:pt>
                <c:pt idx="41">
                  <c:v>58.481999999999999</c:v>
                </c:pt>
                <c:pt idx="42">
                  <c:v>58.481999999999999</c:v>
                </c:pt>
                <c:pt idx="43">
                  <c:v>55.417999999999992</c:v>
                </c:pt>
                <c:pt idx="44">
                  <c:v>55.462999999999994</c:v>
                </c:pt>
                <c:pt idx="45">
                  <c:v>59.826999999999998</c:v>
                </c:pt>
                <c:pt idx="46">
                  <c:v>59.872999999999998</c:v>
                </c:pt>
                <c:pt idx="47">
                  <c:v>59.661999999999999</c:v>
                </c:pt>
                <c:pt idx="48">
                  <c:v>59.640999999999998</c:v>
                </c:pt>
                <c:pt idx="49">
                  <c:v>59.763999999999996</c:v>
                </c:pt>
                <c:pt idx="50">
                  <c:v>59.816999999999993</c:v>
                </c:pt>
                <c:pt idx="51">
                  <c:v>59.319999999999993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BE-4773-AF27-EBAC046FA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984512"/>
        <c:axId val="554984904"/>
      </c:lineChart>
      <c:catAx>
        <c:axId val="55498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4984904"/>
        <c:crosses val="autoZero"/>
        <c:auto val="1"/>
        <c:lblAlgn val="ctr"/>
        <c:lblOffset val="100"/>
        <c:noMultiLvlLbl val="0"/>
      </c:catAx>
      <c:valAx>
        <c:axId val="554984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554984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altLang="ja-JP" sz="1800" b="1" i="0" u="none" strike="noStrike" baseline="0">
                <a:effectLst/>
              </a:rPr>
              <a:t>2021</a:t>
            </a:r>
            <a:r>
              <a:rPr lang="ja-JP" altLang="en-US" sz="1800" b="1" i="0" baseline="0"/>
              <a:t>年大塚山第</a:t>
            </a:r>
            <a:r>
              <a:rPr lang="en-US" altLang="ja-JP" sz="1800" b="1" i="0" baseline="0"/>
              <a:t>2</a:t>
            </a:r>
            <a:r>
              <a:rPr lang="ja-JP" altLang="en-US" sz="1800" b="1" i="0" baseline="0"/>
              <a:t>処分場　各観測井塩素イオン濃度グラフ（</a:t>
            </a:r>
            <a:r>
              <a:rPr lang="en-US" altLang="ja-JP" sz="1800" b="1" i="0" baseline="0"/>
              <a:t>NSW)</a:t>
            </a:r>
            <a:endParaRPr lang="ja-JP" altLang="ja-JP" sz="1800" b="1" i="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6326842779084069E-2"/>
          <c:y val="6.8488419435375453E-2"/>
          <c:w val="0.92921960835878425"/>
          <c:h val="0.85301902252405004"/>
        </c:manualLayout>
      </c:layout>
      <c:lineChart>
        <c:grouping val="standard"/>
        <c:varyColors val="0"/>
        <c:ser>
          <c:idx val="0"/>
          <c:order val="0"/>
          <c:tx>
            <c:strRef>
              <c:f>'2021年一覧表（ＮＳＷ）'!$S$2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'2021年一覧表（ＮＳＷ）'!$S$3:$S$54</c:f>
              <c:numCache>
                <c:formatCode>General</c:formatCode>
                <c:ptCount val="52"/>
                <c:pt idx="0">
                  <c:v>320</c:v>
                </c:pt>
                <c:pt idx="1">
                  <c:v>300</c:v>
                </c:pt>
                <c:pt idx="2">
                  <c:v>380</c:v>
                </c:pt>
                <c:pt idx="3">
                  <c:v>320</c:v>
                </c:pt>
                <c:pt idx="4">
                  <c:v>320</c:v>
                </c:pt>
                <c:pt idx="5">
                  <c:v>290</c:v>
                </c:pt>
                <c:pt idx="6">
                  <c:v>480</c:v>
                </c:pt>
                <c:pt idx="7">
                  <c:v>370</c:v>
                </c:pt>
                <c:pt idx="8">
                  <c:v>400</c:v>
                </c:pt>
                <c:pt idx="9">
                  <c:v>310</c:v>
                </c:pt>
                <c:pt idx="10">
                  <c:v>500</c:v>
                </c:pt>
                <c:pt idx="11">
                  <c:v>480</c:v>
                </c:pt>
                <c:pt idx="12">
                  <c:v>350</c:v>
                </c:pt>
                <c:pt idx="13">
                  <c:v>520</c:v>
                </c:pt>
                <c:pt idx="14">
                  <c:v>400</c:v>
                </c:pt>
                <c:pt idx="15">
                  <c:v>520</c:v>
                </c:pt>
                <c:pt idx="16">
                  <c:v>560</c:v>
                </c:pt>
                <c:pt idx="17">
                  <c:v>500</c:v>
                </c:pt>
                <c:pt idx="18">
                  <c:v>480</c:v>
                </c:pt>
                <c:pt idx="19">
                  <c:v>500</c:v>
                </c:pt>
                <c:pt idx="20">
                  <c:v>490</c:v>
                </c:pt>
                <c:pt idx="21">
                  <c:v>500</c:v>
                </c:pt>
                <c:pt idx="22">
                  <c:v>490</c:v>
                </c:pt>
                <c:pt idx="23">
                  <c:v>480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1100</c:v>
                </c:pt>
                <c:pt idx="28">
                  <c:v>1000</c:v>
                </c:pt>
                <c:pt idx="29">
                  <c:v>1000</c:v>
                </c:pt>
                <c:pt idx="30">
                  <c:v>1100</c:v>
                </c:pt>
                <c:pt idx="31">
                  <c:v>950</c:v>
                </c:pt>
                <c:pt idx="32">
                  <c:v>850</c:v>
                </c:pt>
                <c:pt idx="33">
                  <c:v>900</c:v>
                </c:pt>
                <c:pt idx="34">
                  <c:v>850</c:v>
                </c:pt>
                <c:pt idx="35">
                  <c:v>950</c:v>
                </c:pt>
                <c:pt idx="36">
                  <c:v>1050</c:v>
                </c:pt>
                <c:pt idx="37">
                  <c:v>900</c:v>
                </c:pt>
                <c:pt idx="38">
                  <c:v>1000</c:v>
                </c:pt>
                <c:pt idx="39">
                  <c:v>1000</c:v>
                </c:pt>
                <c:pt idx="40">
                  <c:v>850</c:v>
                </c:pt>
                <c:pt idx="41">
                  <c:v>950</c:v>
                </c:pt>
                <c:pt idx="42">
                  <c:v>800</c:v>
                </c:pt>
                <c:pt idx="43">
                  <c:v>800</c:v>
                </c:pt>
                <c:pt idx="44">
                  <c:v>700</c:v>
                </c:pt>
                <c:pt idx="45">
                  <c:v>700</c:v>
                </c:pt>
                <c:pt idx="46">
                  <c:v>750</c:v>
                </c:pt>
                <c:pt idx="47">
                  <c:v>750</c:v>
                </c:pt>
                <c:pt idx="48">
                  <c:v>750</c:v>
                </c:pt>
                <c:pt idx="49">
                  <c:v>750</c:v>
                </c:pt>
                <c:pt idx="50">
                  <c:v>700</c:v>
                </c:pt>
                <c:pt idx="51">
                  <c:v>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78-4EA6-96FB-F9BFA657BD80}"/>
            </c:ext>
          </c:extLst>
        </c:ser>
        <c:ser>
          <c:idx val="1"/>
          <c:order val="1"/>
          <c:tx>
            <c:strRef>
              <c:f>'2021年一覧表（ＮＳＷ）'!$T$2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'2021年一覧表（ＮＳＷ）'!$T$3:$T$54</c:f>
              <c:numCache>
                <c:formatCode>General</c:formatCode>
                <c:ptCount val="52"/>
                <c:pt idx="0">
                  <c:v>190</c:v>
                </c:pt>
                <c:pt idx="1">
                  <c:v>200</c:v>
                </c:pt>
                <c:pt idx="2">
                  <c:v>210</c:v>
                </c:pt>
                <c:pt idx="3">
                  <c:v>160</c:v>
                </c:pt>
                <c:pt idx="4">
                  <c:v>180</c:v>
                </c:pt>
                <c:pt idx="5">
                  <c:v>180</c:v>
                </c:pt>
                <c:pt idx="6">
                  <c:v>230</c:v>
                </c:pt>
                <c:pt idx="7">
                  <c:v>150</c:v>
                </c:pt>
                <c:pt idx="8">
                  <c:v>150</c:v>
                </c:pt>
                <c:pt idx="9">
                  <c:v>130</c:v>
                </c:pt>
                <c:pt idx="10">
                  <c:v>140</c:v>
                </c:pt>
                <c:pt idx="11">
                  <c:v>160</c:v>
                </c:pt>
                <c:pt idx="12">
                  <c:v>140</c:v>
                </c:pt>
                <c:pt idx="13">
                  <c:v>140</c:v>
                </c:pt>
                <c:pt idx="14">
                  <c:v>150</c:v>
                </c:pt>
                <c:pt idx="15">
                  <c:v>130</c:v>
                </c:pt>
                <c:pt idx="16">
                  <c:v>140</c:v>
                </c:pt>
                <c:pt idx="17">
                  <c:v>140</c:v>
                </c:pt>
                <c:pt idx="18">
                  <c:v>130</c:v>
                </c:pt>
                <c:pt idx="19">
                  <c:v>150</c:v>
                </c:pt>
                <c:pt idx="20">
                  <c:v>140</c:v>
                </c:pt>
                <c:pt idx="21">
                  <c:v>140</c:v>
                </c:pt>
                <c:pt idx="22">
                  <c:v>150</c:v>
                </c:pt>
                <c:pt idx="23">
                  <c:v>150</c:v>
                </c:pt>
                <c:pt idx="24">
                  <c:v>150</c:v>
                </c:pt>
                <c:pt idx="25">
                  <c:v>160</c:v>
                </c:pt>
                <c:pt idx="26">
                  <c:v>140</c:v>
                </c:pt>
                <c:pt idx="27">
                  <c:v>150</c:v>
                </c:pt>
                <c:pt idx="28">
                  <c:v>140</c:v>
                </c:pt>
                <c:pt idx="29">
                  <c:v>150</c:v>
                </c:pt>
                <c:pt idx="30">
                  <c:v>150</c:v>
                </c:pt>
                <c:pt idx="31">
                  <c:v>170</c:v>
                </c:pt>
                <c:pt idx="32">
                  <c:v>140</c:v>
                </c:pt>
                <c:pt idx="33">
                  <c:v>150</c:v>
                </c:pt>
                <c:pt idx="34">
                  <c:v>160</c:v>
                </c:pt>
                <c:pt idx="35">
                  <c:v>160</c:v>
                </c:pt>
                <c:pt idx="36">
                  <c:v>170</c:v>
                </c:pt>
                <c:pt idx="37">
                  <c:v>160</c:v>
                </c:pt>
                <c:pt idx="38">
                  <c:v>170</c:v>
                </c:pt>
                <c:pt idx="39">
                  <c:v>160</c:v>
                </c:pt>
                <c:pt idx="40">
                  <c:v>170</c:v>
                </c:pt>
                <c:pt idx="41">
                  <c:v>160</c:v>
                </c:pt>
                <c:pt idx="42">
                  <c:v>150</c:v>
                </c:pt>
                <c:pt idx="43">
                  <c:v>150</c:v>
                </c:pt>
                <c:pt idx="44">
                  <c:v>150</c:v>
                </c:pt>
                <c:pt idx="45">
                  <c:v>150</c:v>
                </c:pt>
                <c:pt idx="46">
                  <c:v>160</c:v>
                </c:pt>
                <c:pt idx="47">
                  <c:v>170</c:v>
                </c:pt>
                <c:pt idx="48">
                  <c:v>170</c:v>
                </c:pt>
                <c:pt idx="49">
                  <c:v>160</c:v>
                </c:pt>
                <c:pt idx="50">
                  <c:v>160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78-4EA6-96FB-F9BFA657BD80}"/>
            </c:ext>
          </c:extLst>
        </c:ser>
        <c:ser>
          <c:idx val="2"/>
          <c:order val="2"/>
          <c:tx>
            <c:strRef>
              <c:f>'2021年一覧表（ＮＳＷ）'!$U$2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'2021年一覧表（ＮＳＷ）'!$U$3:$U$54</c:f>
              <c:numCache>
                <c:formatCode>General</c:formatCode>
                <c:ptCount val="52"/>
                <c:pt idx="0">
                  <c:v>160</c:v>
                </c:pt>
                <c:pt idx="1">
                  <c:v>150</c:v>
                </c:pt>
                <c:pt idx="2">
                  <c:v>500</c:v>
                </c:pt>
                <c:pt idx="3">
                  <c:v>100</c:v>
                </c:pt>
                <c:pt idx="4">
                  <c:v>300</c:v>
                </c:pt>
                <c:pt idx="5">
                  <c:v>100</c:v>
                </c:pt>
                <c:pt idx="6">
                  <c:v>500</c:v>
                </c:pt>
                <c:pt idx="7">
                  <c:v>200</c:v>
                </c:pt>
                <c:pt idx="8">
                  <c:v>480</c:v>
                </c:pt>
                <c:pt idx="9">
                  <c:v>75</c:v>
                </c:pt>
                <c:pt idx="10">
                  <c:v>500</c:v>
                </c:pt>
                <c:pt idx="11">
                  <c:v>400</c:v>
                </c:pt>
                <c:pt idx="12">
                  <c:v>320</c:v>
                </c:pt>
                <c:pt idx="13">
                  <c:v>500</c:v>
                </c:pt>
                <c:pt idx="14">
                  <c:v>220</c:v>
                </c:pt>
                <c:pt idx="15">
                  <c:v>400</c:v>
                </c:pt>
                <c:pt idx="16">
                  <c:v>480</c:v>
                </c:pt>
                <c:pt idx="17">
                  <c:v>500</c:v>
                </c:pt>
                <c:pt idx="18">
                  <c:v>300</c:v>
                </c:pt>
                <c:pt idx="19">
                  <c:v>420</c:v>
                </c:pt>
                <c:pt idx="20">
                  <c:v>250</c:v>
                </c:pt>
                <c:pt idx="21">
                  <c:v>420</c:v>
                </c:pt>
                <c:pt idx="22">
                  <c:v>480</c:v>
                </c:pt>
                <c:pt idx="23">
                  <c:v>450</c:v>
                </c:pt>
                <c:pt idx="24">
                  <c:v>450</c:v>
                </c:pt>
                <c:pt idx="25">
                  <c:v>500</c:v>
                </c:pt>
                <c:pt idx="26">
                  <c:v>330</c:v>
                </c:pt>
                <c:pt idx="27">
                  <c:v>600</c:v>
                </c:pt>
                <c:pt idx="28">
                  <c:v>500</c:v>
                </c:pt>
                <c:pt idx="29">
                  <c:v>450</c:v>
                </c:pt>
                <c:pt idx="30">
                  <c:v>450</c:v>
                </c:pt>
                <c:pt idx="31">
                  <c:v>400</c:v>
                </c:pt>
                <c:pt idx="32">
                  <c:v>450</c:v>
                </c:pt>
                <c:pt idx="33">
                  <c:v>500</c:v>
                </c:pt>
                <c:pt idx="34">
                  <c:v>550</c:v>
                </c:pt>
                <c:pt idx="35">
                  <c:v>220</c:v>
                </c:pt>
                <c:pt idx="36">
                  <c:v>500</c:v>
                </c:pt>
                <c:pt idx="37">
                  <c:v>500</c:v>
                </c:pt>
                <c:pt idx="38">
                  <c:v>480</c:v>
                </c:pt>
                <c:pt idx="39">
                  <c:v>420</c:v>
                </c:pt>
                <c:pt idx="40">
                  <c:v>420</c:v>
                </c:pt>
                <c:pt idx="41">
                  <c:v>400</c:v>
                </c:pt>
                <c:pt idx="42">
                  <c:v>380</c:v>
                </c:pt>
                <c:pt idx="43">
                  <c:v>390</c:v>
                </c:pt>
                <c:pt idx="44">
                  <c:v>420</c:v>
                </c:pt>
                <c:pt idx="45">
                  <c:v>450</c:v>
                </c:pt>
                <c:pt idx="46">
                  <c:v>250</c:v>
                </c:pt>
                <c:pt idx="47">
                  <c:v>420</c:v>
                </c:pt>
                <c:pt idx="48">
                  <c:v>400</c:v>
                </c:pt>
                <c:pt idx="49">
                  <c:v>480</c:v>
                </c:pt>
                <c:pt idx="50">
                  <c:v>500</c:v>
                </c:pt>
                <c:pt idx="51">
                  <c:v>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78-4EA6-96FB-F9BFA657BD80}"/>
            </c:ext>
          </c:extLst>
        </c:ser>
        <c:ser>
          <c:idx val="3"/>
          <c:order val="3"/>
          <c:tx>
            <c:strRef>
              <c:f>'2021年一覧表（ＮＳＷ）'!$V$2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'2021年一覧表（ＮＳＷ）'!$V$3:$V$54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15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12</c:v>
                </c:pt>
                <c:pt idx="24">
                  <c:v>15</c:v>
                </c:pt>
                <c:pt idx="25">
                  <c:v>20</c:v>
                </c:pt>
                <c:pt idx="26">
                  <c:v>15</c:v>
                </c:pt>
                <c:pt idx="27">
                  <c:v>15</c:v>
                </c:pt>
                <c:pt idx="28">
                  <c:v>12</c:v>
                </c:pt>
                <c:pt idx="29">
                  <c:v>15</c:v>
                </c:pt>
                <c:pt idx="30">
                  <c:v>20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30</c:v>
                </c:pt>
                <c:pt idx="35">
                  <c:v>30</c:v>
                </c:pt>
                <c:pt idx="36">
                  <c:v>35</c:v>
                </c:pt>
                <c:pt idx="37">
                  <c:v>35</c:v>
                </c:pt>
                <c:pt idx="38">
                  <c:v>35</c:v>
                </c:pt>
                <c:pt idx="39">
                  <c:v>35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45</c:v>
                </c:pt>
                <c:pt idx="49">
                  <c:v>40</c:v>
                </c:pt>
                <c:pt idx="50">
                  <c:v>40</c:v>
                </c:pt>
                <c:pt idx="51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78-4EA6-96FB-F9BFA657BD80}"/>
            </c:ext>
          </c:extLst>
        </c:ser>
        <c:ser>
          <c:idx val="4"/>
          <c:order val="4"/>
          <c:tx>
            <c:strRef>
              <c:f>'2021年一覧表（ＮＳＷ）'!$W$2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'2021年一覧表（ＮＳＷ）'!$W$3:$W$54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178-4EA6-96FB-F9BFA657BD80}"/>
            </c:ext>
          </c:extLst>
        </c:ser>
        <c:ser>
          <c:idx val="5"/>
          <c:order val="5"/>
          <c:tx>
            <c:strRef>
              <c:f>'2021年一覧表（ＮＳＷ）'!$X$2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'2021年一覧表（ＮＳＷ）'!$X$3:$X$54</c:f>
              <c:numCache>
                <c:formatCode>General</c:formatCode>
                <c:ptCount val="52"/>
                <c:pt idx="0">
                  <c:v>400</c:v>
                </c:pt>
                <c:pt idx="1">
                  <c:v>450</c:v>
                </c:pt>
                <c:pt idx="2">
                  <c:v>450</c:v>
                </c:pt>
                <c:pt idx="3">
                  <c:v>420</c:v>
                </c:pt>
                <c:pt idx="4">
                  <c:v>380</c:v>
                </c:pt>
                <c:pt idx="5">
                  <c:v>400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450</c:v>
                </c:pt>
                <c:pt idx="10">
                  <c:v>520</c:v>
                </c:pt>
                <c:pt idx="11">
                  <c:v>450</c:v>
                </c:pt>
                <c:pt idx="12">
                  <c:v>450</c:v>
                </c:pt>
                <c:pt idx="13">
                  <c:v>480</c:v>
                </c:pt>
                <c:pt idx="14">
                  <c:v>480</c:v>
                </c:pt>
                <c:pt idx="15">
                  <c:v>380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600</c:v>
                </c:pt>
                <c:pt idx="20">
                  <c:v>520</c:v>
                </c:pt>
                <c:pt idx="21">
                  <c:v>480</c:v>
                </c:pt>
                <c:pt idx="22">
                  <c:v>500</c:v>
                </c:pt>
                <c:pt idx="23">
                  <c:v>480</c:v>
                </c:pt>
                <c:pt idx="24">
                  <c:v>480</c:v>
                </c:pt>
                <c:pt idx="25">
                  <c:v>450</c:v>
                </c:pt>
                <c:pt idx="26">
                  <c:v>420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480</c:v>
                </c:pt>
                <c:pt idx="32">
                  <c:v>450</c:v>
                </c:pt>
                <c:pt idx="33">
                  <c:v>410</c:v>
                </c:pt>
                <c:pt idx="34">
                  <c:v>480</c:v>
                </c:pt>
                <c:pt idx="35">
                  <c:v>410</c:v>
                </c:pt>
                <c:pt idx="36">
                  <c:v>420</c:v>
                </c:pt>
                <c:pt idx="37">
                  <c:v>450</c:v>
                </c:pt>
                <c:pt idx="38">
                  <c:v>400</c:v>
                </c:pt>
                <c:pt idx="39">
                  <c:v>380</c:v>
                </c:pt>
                <c:pt idx="40">
                  <c:v>380</c:v>
                </c:pt>
                <c:pt idx="41">
                  <c:v>400</c:v>
                </c:pt>
                <c:pt idx="42">
                  <c:v>450</c:v>
                </c:pt>
                <c:pt idx="43">
                  <c:v>380</c:v>
                </c:pt>
                <c:pt idx="44">
                  <c:v>380</c:v>
                </c:pt>
                <c:pt idx="45">
                  <c:v>280</c:v>
                </c:pt>
                <c:pt idx="46">
                  <c:v>390</c:v>
                </c:pt>
                <c:pt idx="47">
                  <c:v>350</c:v>
                </c:pt>
                <c:pt idx="48">
                  <c:v>420</c:v>
                </c:pt>
                <c:pt idx="49">
                  <c:v>360</c:v>
                </c:pt>
                <c:pt idx="50">
                  <c:v>380</c:v>
                </c:pt>
                <c:pt idx="51">
                  <c:v>360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178-4EA6-96FB-F9BFA657BD80}"/>
            </c:ext>
          </c:extLst>
        </c:ser>
        <c:ser>
          <c:idx val="6"/>
          <c:order val="6"/>
          <c:tx>
            <c:strRef>
              <c:f>'2021年一覧表（ＮＳＷ）'!$Y$2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'2021年一覧表（ＮＳＷ）'!$Y$3:$Y$54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12</c:v>
                </c:pt>
                <c:pt idx="4">
                  <c:v>40</c:v>
                </c:pt>
                <c:pt idx="5">
                  <c:v>20</c:v>
                </c:pt>
                <c:pt idx="6">
                  <c:v>20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20</c:v>
                </c:pt>
                <c:pt idx="16">
                  <c:v>20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20</c:v>
                </c:pt>
                <c:pt idx="21">
                  <c:v>20</c:v>
                </c:pt>
                <c:pt idx="22">
                  <c:v>25</c:v>
                </c:pt>
                <c:pt idx="23">
                  <c:v>15</c:v>
                </c:pt>
                <c:pt idx="24">
                  <c:v>25</c:v>
                </c:pt>
                <c:pt idx="25">
                  <c:v>20</c:v>
                </c:pt>
                <c:pt idx="26">
                  <c:v>20</c:v>
                </c:pt>
                <c:pt idx="27">
                  <c:v>15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15</c:v>
                </c:pt>
                <c:pt idx="35">
                  <c:v>20</c:v>
                </c:pt>
                <c:pt idx="36">
                  <c:v>15</c:v>
                </c:pt>
                <c:pt idx="37">
                  <c:v>20</c:v>
                </c:pt>
                <c:pt idx="38">
                  <c:v>20</c:v>
                </c:pt>
                <c:pt idx="39">
                  <c:v>12</c:v>
                </c:pt>
                <c:pt idx="40">
                  <c:v>20</c:v>
                </c:pt>
                <c:pt idx="41">
                  <c:v>30</c:v>
                </c:pt>
                <c:pt idx="42">
                  <c:v>25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20</c:v>
                </c:pt>
                <c:pt idx="48">
                  <c:v>20</c:v>
                </c:pt>
                <c:pt idx="49">
                  <c:v>15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178-4EA6-96FB-F9BFA657BD80}"/>
            </c:ext>
          </c:extLst>
        </c:ser>
        <c:ser>
          <c:idx val="7"/>
          <c:order val="7"/>
          <c:tx>
            <c:strRef>
              <c:f>'2021年一覧表（ＮＳＷ）'!$Z$2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'2021年一覧表（ＮＳＷ）'!$Z$3:$Z$54</c:f>
              <c:numCache>
                <c:formatCode>General</c:formatCode>
                <c:ptCount val="52"/>
                <c:pt idx="0">
                  <c:v>12</c:v>
                </c:pt>
                <c:pt idx="1">
                  <c:v>20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15</c:v>
                </c:pt>
                <c:pt idx="10">
                  <c:v>12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12</c:v>
                </c:pt>
                <c:pt idx="20">
                  <c:v>15</c:v>
                </c:pt>
                <c:pt idx="21">
                  <c:v>20</c:v>
                </c:pt>
                <c:pt idx="22">
                  <c:v>15</c:v>
                </c:pt>
                <c:pt idx="23">
                  <c:v>20</c:v>
                </c:pt>
                <c:pt idx="24">
                  <c:v>30</c:v>
                </c:pt>
                <c:pt idx="25">
                  <c:v>20</c:v>
                </c:pt>
                <c:pt idx="26">
                  <c:v>20</c:v>
                </c:pt>
                <c:pt idx="27">
                  <c:v>15</c:v>
                </c:pt>
                <c:pt idx="28">
                  <c:v>12</c:v>
                </c:pt>
                <c:pt idx="29">
                  <c:v>15</c:v>
                </c:pt>
                <c:pt idx="30">
                  <c:v>60</c:v>
                </c:pt>
                <c:pt idx="31">
                  <c:v>20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45</c:v>
                </c:pt>
                <c:pt idx="40">
                  <c:v>25</c:v>
                </c:pt>
                <c:pt idx="41">
                  <c:v>12</c:v>
                </c:pt>
                <c:pt idx="42">
                  <c:v>15</c:v>
                </c:pt>
                <c:pt idx="43">
                  <c:v>15</c:v>
                </c:pt>
                <c:pt idx="44">
                  <c:v>40</c:v>
                </c:pt>
                <c:pt idx="45">
                  <c:v>75</c:v>
                </c:pt>
                <c:pt idx="46">
                  <c:v>20</c:v>
                </c:pt>
                <c:pt idx="47">
                  <c:v>40</c:v>
                </c:pt>
                <c:pt idx="48">
                  <c:v>30</c:v>
                </c:pt>
                <c:pt idx="49">
                  <c:v>30</c:v>
                </c:pt>
                <c:pt idx="50">
                  <c:v>45</c:v>
                </c:pt>
                <c:pt idx="51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178-4EA6-96FB-F9BFA657BD80}"/>
            </c:ext>
          </c:extLst>
        </c:ser>
        <c:ser>
          <c:idx val="8"/>
          <c:order val="8"/>
          <c:tx>
            <c:strRef>
              <c:f>'2021年一覧表（ＮＳＷ）'!$AA$2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'2021年一覧表（ＮＳＷ）'!$AA$3:$AA$54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10</c:v>
                </c:pt>
                <c:pt idx="12">
                  <c:v>8</c:v>
                </c:pt>
                <c:pt idx="13">
                  <c:v>10</c:v>
                </c:pt>
                <c:pt idx="14">
                  <c:v>8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8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8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178-4EA6-96FB-F9BFA657BD80}"/>
            </c:ext>
          </c:extLst>
        </c:ser>
        <c:ser>
          <c:idx val="9"/>
          <c:order val="9"/>
          <c:tx>
            <c:strRef>
              <c:f>'2021年一覧表（ＮＳＷ）'!$AB$2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'2021年一覧表（ＮＳＷ）'!$AB$3:$AB$54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5</c:v>
                </c:pt>
                <c:pt idx="14">
                  <c:v>5</c:v>
                </c:pt>
                <c:pt idx="15">
                  <c:v>10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10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5</c:v>
                </c:pt>
                <c:pt idx="30">
                  <c:v>15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178-4EA6-96FB-F9BFA657BD80}"/>
            </c:ext>
          </c:extLst>
        </c:ser>
        <c:ser>
          <c:idx val="10"/>
          <c:order val="10"/>
          <c:tx>
            <c:strRef>
              <c:f>'2021年一覧表（ＮＳＷ）'!$AC$2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'2021年一覧表（ＮＳＷ）'!$AC$3:$AC$54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  <c:pt idx="13">
                  <c:v>15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12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12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20</c:v>
                </c:pt>
                <c:pt idx="28">
                  <c:v>15</c:v>
                </c:pt>
                <c:pt idx="29">
                  <c:v>15</c:v>
                </c:pt>
                <c:pt idx="30">
                  <c:v>12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12</c:v>
                </c:pt>
                <c:pt idx="35">
                  <c:v>15</c:v>
                </c:pt>
                <c:pt idx="36">
                  <c:v>12</c:v>
                </c:pt>
                <c:pt idx="37">
                  <c:v>20</c:v>
                </c:pt>
                <c:pt idx="38">
                  <c:v>12</c:v>
                </c:pt>
                <c:pt idx="39">
                  <c:v>20</c:v>
                </c:pt>
                <c:pt idx="40">
                  <c:v>12</c:v>
                </c:pt>
                <c:pt idx="41">
                  <c:v>20</c:v>
                </c:pt>
                <c:pt idx="42">
                  <c:v>12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12</c:v>
                </c:pt>
                <c:pt idx="48">
                  <c:v>15</c:v>
                </c:pt>
                <c:pt idx="49">
                  <c:v>15</c:v>
                </c:pt>
                <c:pt idx="50">
                  <c:v>20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178-4EA6-96FB-F9BFA657BD80}"/>
            </c:ext>
          </c:extLst>
        </c:ser>
        <c:ser>
          <c:idx val="11"/>
          <c:order val="11"/>
          <c:tx>
            <c:strRef>
              <c:f>'2021年一覧表（ＮＳＷ）'!$AD$2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'2021年一覧表（ＮＳＷ）'!$AD$3:$AD$54</c:f>
              <c:numCache>
                <c:formatCode>General</c:formatCode>
                <c:ptCount val="52"/>
                <c:pt idx="0">
                  <c:v>100</c:v>
                </c:pt>
                <c:pt idx="1">
                  <c:v>100</c:v>
                </c:pt>
                <c:pt idx="2">
                  <c:v>120</c:v>
                </c:pt>
                <c:pt idx="3">
                  <c:v>90</c:v>
                </c:pt>
                <c:pt idx="4">
                  <c:v>120</c:v>
                </c:pt>
                <c:pt idx="5">
                  <c:v>75</c:v>
                </c:pt>
                <c:pt idx="6">
                  <c:v>70</c:v>
                </c:pt>
                <c:pt idx="7">
                  <c:v>60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75</c:v>
                </c:pt>
                <c:pt idx="13">
                  <c:v>70</c:v>
                </c:pt>
                <c:pt idx="14">
                  <c:v>75</c:v>
                </c:pt>
                <c:pt idx="15">
                  <c:v>110</c:v>
                </c:pt>
                <c:pt idx="16">
                  <c:v>100</c:v>
                </c:pt>
                <c:pt idx="17">
                  <c:v>90</c:v>
                </c:pt>
                <c:pt idx="18">
                  <c:v>75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75</c:v>
                </c:pt>
                <c:pt idx="23">
                  <c:v>100</c:v>
                </c:pt>
                <c:pt idx="24">
                  <c:v>100</c:v>
                </c:pt>
                <c:pt idx="25">
                  <c:v>130</c:v>
                </c:pt>
                <c:pt idx="26">
                  <c:v>140</c:v>
                </c:pt>
                <c:pt idx="27">
                  <c:v>140</c:v>
                </c:pt>
                <c:pt idx="28">
                  <c:v>140</c:v>
                </c:pt>
                <c:pt idx="29">
                  <c:v>140</c:v>
                </c:pt>
                <c:pt idx="30">
                  <c:v>120</c:v>
                </c:pt>
                <c:pt idx="31">
                  <c:v>150</c:v>
                </c:pt>
                <c:pt idx="32">
                  <c:v>150</c:v>
                </c:pt>
                <c:pt idx="33">
                  <c:v>140</c:v>
                </c:pt>
                <c:pt idx="34">
                  <c:v>150</c:v>
                </c:pt>
                <c:pt idx="35">
                  <c:v>140</c:v>
                </c:pt>
                <c:pt idx="36">
                  <c:v>150</c:v>
                </c:pt>
                <c:pt idx="37">
                  <c:v>140</c:v>
                </c:pt>
                <c:pt idx="38">
                  <c:v>140</c:v>
                </c:pt>
                <c:pt idx="39">
                  <c:v>140</c:v>
                </c:pt>
                <c:pt idx="40">
                  <c:v>150</c:v>
                </c:pt>
                <c:pt idx="41">
                  <c:v>150</c:v>
                </c:pt>
                <c:pt idx="42">
                  <c:v>160</c:v>
                </c:pt>
                <c:pt idx="43">
                  <c:v>150</c:v>
                </c:pt>
                <c:pt idx="44">
                  <c:v>120</c:v>
                </c:pt>
                <c:pt idx="45">
                  <c:v>120</c:v>
                </c:pt>
                <c:pt idx="46">
                  <c:v>90</c:v>
                </c:pt>
                <c:pt idx="47">
                  <c:v>90</c:v>
                </c:pt>
                <c:pt idx="48">
                  <c:v>75</c:v>
                </c:pt>
                <c:pt idx="49">
                  <c:v>75</c:v>
                </c:pt>
                <c:pt idx="50">
                  <c:v>90</c:v>
                </c:pt>
                <c:pt idx="51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178-4EA6-96FB-F9BFA657BD80}"/>
            </c:ext>
          </c:extLst>
        </c:ser>
        <c:ser>
          <c:idx val="12"/>
          <c:order val="12"/>
          <c:tx>
            <c:strRef>
              <c:f>'2021年一覧表（ＮＳＷ）'!$AE$2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'2021年一覧表（ＮＳＷ）'!$AE$3:$AE$54</c:f>
              <c:numCache>
                <c:formatCode>General</c:formatCode>
                <c:ptCount val="52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1100</c:v>
                </c:pt>
                <c:pt idx="4">
                  <c:v>1000</c:v>
                </c:pt>
                <c:pt idx="5">
                  <c:v>1200</c:v>
                </c:pt>
                <c:pt idx="6">
                  <c:v>1100</c:v>
                </c:pt>
                <c:pt idx="7">
                  <c:v>1100</c:v>
                </c:pt>
                <c:pt idx="8">
                  <c:v>800</c:v>
                </c:pt>
                <c:pt idx="9">
                  <c:v>1100</c:v>
                </c:pt>
                <c:pt idx="10">
                  <c:v>1000</c:v>
                </c:pt>
                <c:pt idx="11">
                  <c:v>1300</c:v>
                </c:pt>
                <c:pt idx="12">
                  <c:v>1100</c:v>
                </c:pt>
                <c:pt idx="13">
                  <c:v>1200</c:v>
                </c:pt>
                <c:pt idx="14">
                  <c:v>1200</c:v>
                </c:pt>
                <c:pt idx="15">
                  <c:v>1300</c:v>
                </c:pt>
                <c:pt idx="16">
                  <c:v>1000</c:v>
                </c:pt>
                <c:pt idx="17">
                  <c:v>1100</c:v>
                </c:pt>
                <c:pt idx="18">
                  <c:v>1000</c:v>
                </c:pt>
                <c:pt idx="19">
                  <c:v>1000</c:v>
                </c:pt>
                <c:pt idx="20">
                  <c:v>900</c:v>
                </c:pt>
                <c:pt idx="21">
                  <c:v>600</c:v>
                </c:pt>
                <c:pt idx="22">
                  <c:v>900</c:v>
                </c:pt>
                <c:pt idx="23">
                  <c:v>1200</c:v>
                </c:pt>
                <c:pt idx="24">
                  <c:v>850</c:v>
                </c:pt>
                <c:pt idx="25">
                  <c:v>850</c:v>
                </c:pt>
                <c:pt idx="26">
                  <c:v>900</c:v>
                </c:pt>
                <c:pt idx="27">
                  <c:v>1100</c:v>
                </c:pt>
                <c:pt idx="28">
                  <c:v>1000</c:v>
                </c:pt>
                <c:pt idx="29">
                  <c:v>1200</c:v>
                </c:pt>
                <c:pt idx="30">
                  <c:v>1100</c:v>
                </c:pt>
                <c:pt idx="31">
                  <c:v>850</c:v>
                </c:pt>
                <c:pt idx="32">
                  <c:v>1100</c:v>
                </c:pt>
                <c:pt idx="33">
                  <c:v>850</c:v>
                </c:pt>
                <c:pt idx="34">
                  <c:v>1000</c:v>
                </c:pt>
                <c:pt idx="35">
                  <c:v>800</c:v>
                </c:pt>
                <c:pt idx="36">
                  <c:v>950</c:v>
                </c:pt>
                <c:pt idx="37">
                  <c:v>950</c:v>
                </c:pt>
                <c:pt idx="38">
                  <c:v>1100</c:v>
                </c:pt>
                <c:pt idx="39">
                  <c:v>800</c:v>
                </c:pt>
                <c:pt idx="40">
                  <c:v>1000</c:v>
                </c:pt>
                <c:pt idx="41">
                  <c:v>750</c:v>
                </c:pt>
                <c:pt idx="42">
                  <c:v>1000</c:v>
                </c:pt>
                <c:pt idx="43">
                  <c:v>800</c:v>
                </c:pt>
                <c:pt idx="44">
                  <c:v>700</c:v>
                </c:pt>
                <c:pt idx="45">
                  <c:v>1000</c:v>
                </c:pt>
                <c:pt idx="46">
                  <c:v>800</c:v>
                </c:pt>
                <c:pt idx="47">
                  <c:v>950</c:v>
                </c:pt>
                <c:pt idx="48">
                  <c:v>850</c:v>
                </c:pt>
                <c:pt idx="49">
                  <c:v>850</c:v>
                </c:pt>
                <c:pt idx="50">
                  <c:v>850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178-4EA6-96FB-F9BFA657BD80}"/>
            </c:ext>
          </c:extLst>
        </c:ser>
        <c:ser>
          <c:idx val="13"/>
          <c:order val="13"/>
          <c:tx>
            <c:strRef>
              <c:f>'2021年一覧表（ＮＳＷ）'!$AF$2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'2021年一覧表（ＮＳＷ）'!$AF$3:$AF$54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178-4EA6-96FB-F9BFA657BD80}"/>
            </c:ext>
          </c:extLst>
        </c:ser>
        <c:ser>
          <c:idx val="14"/>
          <c:order val="14"/>
          <c:tx>
            <c:strRef>
              <c:f>'2021年一覧表（ＮＳＷ）'!$AG$2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'2021年一覧表（ＮＳＷ）'!$AG$3:$AG$54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15</c:v>
                </c:pt>
                <c:pt idx="9">
                  <c:v>12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12</c:v>
                </c:pt>
                <c:pt idx="16">
                  <c:v>15</c:v>
                </c:pt>
                <c:pt idx="17">
                  <c:v>25</c:v>
                </c:pt>
                <c:pt idx="18">
                  <c:v>25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15</c:v>
                </c:pt>
                <c:pt idx="23">
                  <c:v>15</c:v>
                </c:pt>
                <c:pt idx="24">
                  <c:v>20</c:v>
                </c:pt>
                <c:pt idx="25">
                  <c:v>12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20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25</c:v>
                </c:pt>
                <c:pt idx="36">
                  <c:v>25</c:v>
                </c:pt>
                <c:pt idx="37">
                  <c:v>20</c:v>
                </c:pt>
                <c:pt idx="38">
                  <c:v>25</c:v>
                </c:pt>
                <c:pt idx="39">
                  <c:v>25</c:v>
                </c:pt>
                <c:pt idx="40">
                  <c:v>15</c:v>
                </c:pt>
                <c:pt idx="41">
                  <c:v>20</c:v>
                </c:pt>
                <c:pt idx="42">
                  <c:v>25</c:v>
                </c:pt>
                <c:pt idx="43">
                  <c:v>12</c:v>
                </c:pt>
                <c:pt idx="44">
                  <c:v>12</c:v>
                </c:pt>
                <c:pt idx="45">
                  <c:v>30</c:v>
                </c:pt>
                <c:pt idx="46">
                  <c:v>20</c:v>
                </c:pt>
                <c:pt idx="47">
                  <c:v>20</c:v>
                </c:pt>
                <c:pt idx="48">
                  <c:v>25</c:v>
                </c:pt>
                <c:pt idx="49">
                  <c:v>20</c:v>
                </c:pt>
                <c:pt idx="50">
                  <c:v>25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6178-4EA6-96FB-F9BFA657BD80}"/>
            </c:ext>
          </c:extLst>
        </c:ser>
        <c:ser>
          <c:idx val="15"/>
          <c:order val="15"/>
          <c:tx>
            <c:strRef>
              <c:f>'2021年一覧表（ＮＳＷ）'!$AH$2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'2021年一覧表（ＮＳＷ）'!$A$3:$A$54</c:f>
              <c:strCache>
                <c:ptCount val="52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５月３１日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'2021年一覧表（ＮＳＷ）'!$AH$3:$AH$54</c:f>
              <c:numCache>
                <c:formatCode>General</c:formatCode>
                <c:ptCount val="52"/>
                <c:pt idx="0">
                  <c:v>200</c:v>
                </c:pt>
                <c:pt idx="1">
                  <c:v>220</c:v>
                </c:pt>
                <c:pt idx="2">
                  <c:v>200</c:v>
                </c:pt>
                <c:pt idx="3">
                  <c:v>170</c:v>
                </c:pt>
                <c:pt idx="4">
                  <c:v>200</c:v>
                </c:pt>
                <c:pt idx="5">
                  <c:v>250</c:v>
                </c:pt>
                <c:pt idx="6">
                  <c:v>160</c:v>
                </c:pt>
                <c:pt idx="7">
                  <c:v>290</c:v>
                </c:pt>
                <c:pt idx="8">
                  <c:v>200</c:v>
                </c:pt>
                <c:pt idx="9">
                  <c:v>290</c:v>
                </c:pt>
                <c:pt idx="10">
                  <c:v>200</c:v>
                </c:pt>
                <c:pt idx="11">
                  <c:v>220</c:v>
                </c:pt>
                <c:pt idx="12">
                  <c:v>300</c:v>
                </c:pt>
                <c:pt idx="13">
                  <c:v>180</c:v>
                </c:pt>
                <c:pt idx="14">
                  <c:v>260</c:v>
                </c:pt>
                <c:pt idx="15">
                  <c:v>220</c:v>
                </c:pt>
                <c:pt idx="16">
                  <c:v>200</c:v>
                </c:pt>
                <c:pt idx="17">
                  <c:v>180</c:v>
                </c:pt>
                <c:pt idx="18">
                  <c:v>150</c:v>
                </c:pt>
                <c:pt idx="19">
                  <c:v>140</c:v>
                </c:pt>
                <c:pt idx="20">
                  <c:v>140</c:v>
                </c:pt>
                <c:pt idx="21">
                  <c:v>130</c:v>
                </c:pt>
                <c:pt idx="22">
                  <c:v>180</c:v>
                </c:pt>
                <c:pt idx="23">
                  <c:v>190</c:v>
                </c:pt>
                <c:pt idx="24">
                  <c:v>170</c:v>
                </c:pt>
                <c:pt idx="25">
                  <c:v>220</c:v>
                </c:pt>
                <c:pt idx="26">
                  <c:v>200</c:v>
                </c:pt>
                <c:pt idx="27">
                  <c:v>170</c:v>
                </c:pt>
                <c:pt idx="28">
                  <c:v>160</c:v>
                </c:pt>
                <c:pt idx="29">
                  <c:v>180</c:v>
                </c:pt>
                <c:pt idx="30">
                  <c:v>180</c:v>
                </c:pt>
                <c:pt idx="31">
                  <c:v>220</c:v>
                </c:pt>
                <c:pt idx="32">
                  <c:v>220</c:v>
                </c:pt>
                <c:pt idx="33">
                  <c:v>150</c:v>
                </c:pt>
                <c:pt idx="34">
                  <c:v>180</c:v>
                </c:pt>
                <c:pt idx="35">
                  <c:v>200</c:v>
                </c:pt>
                <c:pt idx="36">
                  <c:v>180</c:v>
                </c:pt>
                <c:pt idx="37">
                  <c:v>200</c:v>
                </c:pt>
                <c:pt idx="38">
                  <c:v>220</c:v>
                </c:pt>
                <c:pt idx="39">
                  <c:v>210</c:v>
                </c:pt>
                <c:pt idx="40">
                  <c:v>230</c:v>
                </c:pt>
                <c:pt idx="41">
                  <c:v>200</c:v>
                </c:pt>
                <c:pt idx="42">
                  <c:v>150</c:v>
                </c:pt>
                <c:pt idx="43">
                  <c:v>140</c:v>
                </c:pt>
                <c:pt idx="44">
                  <c:v>140</c:v>
                </c:pt>
                <c:pt idx="45">
                  <c:v>150</c:v>
                </c:pt>
                <c:pt idx="46">
                  <c:v>200</c:v>
                </c:pt>
                <c:pt idx="47">
                  <c:v>150</c:v>
                </c:pt>
                <c:pt idx="48">
                  <c:v>160</c:v>
                </c:pt>
                <c:pt idx="49">
                  <c:v>130</c:v>
                </c:pt>
                <c:pt idx="50">
                  <c:v>130</c:v>
                </c:pt>
                <c:pt idx="51">
                  <c:v>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6178-4EA6-96FB-F9BFA657B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64816"/>
        <c:axId val="141066384"/>
      </c:lineChart>
      <c:catAx>
        <c:axId val="141064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 sz="1000"/>
            </a:pPr>
            <a:endParaRPr lang="ja-JP"/>
          </a:p>
        </c:txPr>
        <c:crossAx val="141066384"/>
        <c:crosses val="autoZero"/>
        <c:auto val="1"/>
        <c:lblAlgn val="ctr"/>
        <c:lblOffset val="100"/>
        <c:noMultiLvlLbl val="1"/>
      </c:catAx>
      <c:valAx>
        <c:axId val="141066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塩素イオン濃度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1064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No.16(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'2021年全井戸集計表'!$BJ$3:$BJ$54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1B-4A39-9A0D-D849EB2E102B}"/>
            </c:ext>
          </c:extLst>
        </c:ser>
        <c:ser>
          <c:idx val="1"/>
          <c:order val="1"/>
          <c:tx>
            <c:strRef>
              <c:f>'2021年全井戸集計表'!$BK$2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'2021年全井戸集計表'!$BK$3:$BK$54</c:f>
              <c:numCache>
                <c:formatCode>0.000_ </c:formatCode>
                <c:ptCount val="52"/>
                <c:pt idx="0">
                  <c:v>47.963000000000001</c:v>
                </c:pt>
                <c:pt idx="1">
                  <c:v>47.924999999999997</c:v>
                </c:pt>
                <c:pt idx="2">
                  <c:v>47.917999999999999</c:v>
                </c:pt>
                <c:pt idx="3">
                  <c:v>47.899000000000001</c:v>
                </c:pt>
                <c:pt idx="4">
                  <c:v>48.64</c:v>
                </c:pt>
                <c:pt idx="5">
                  <c:v>48.841999999999999</c:v>
                </c:pt>
                <c:pt idx="6">
                  <c:v>48.8</c:v>
                </c:pt>
                <c:pt idx="7">
                  <c:v>49.152000000000001</c:v>
                </c:pt>
                <c:pt idx="8">
                  <c:v>49.173999999999999</c:v>
                </c:pt>
                <c:pt idx="9">
                  <c:v>49.161999999999999</c:v>
                </c:pt>
                <c:pt idx="10">
                  <c:v>51.08</c:v>
                </c:pt>
                <c:pt idx="11">
                  <c:v>49.421999999999997</c:v>
                </c:pt>
                <c:pt idx="12">
                  <c:v>49.399000000000001</c:v>
                </c:pt>
                <c:pt idx="13">
                  <c:v>49.576000000000001</c:v>
                </c:pt>
                <c:pt idx="14">
                  <c:v>49.89</c:v>
                </c:pt>
                <c:pt idx="15">
                  <c:v>51.475000000000001</c:v>
                </c:pt>
                <c:pt idx="16">
                  <c:v>49.965000000000003</c:v>
                </c:pt>
                <c:pt idx="17">
                  <c:v>50.116</c:v>
                </c:pt>
                <c:pt idx="18">
                  <c:v>50.034999999999997</c:v>
                </c:pt>
                <c:pt idx="19">
                  <c:v>50.027000000000001</c:v>
                </c:pt>
                <c:pt idx="20">
                  <c:v>50.113</c:v>
                </c:pt>
                <c:pt idx="21">
                  <c:v>50.207000000000001</c:v>
                </c:pt>
                <c:pt idx="22">
                  <c:v>50.198999999999998</c:v>
                </c:pt>
                <c:pt idx="23">
                  <c:v>50.109000000000002</c:v>
                </c:pt>
                <c:pt idx="24">
                  <c:v>53.622999999999998</c:v>
                </c:pt>
                <c:pt idx="25">
                  <c:v>50.360999999999997</c:v>
                </c:pt>
                <c:pt idx="26">
                  <c:v>51.378999999999998</c:v>
                </c:pt>
                <c:pt idx="27">
                  <c:v>50.843000000000004</c:v>
                </c:pt>
                <c:pt idx="28">
                  <c:v>54.125</c:v>
                </c:pt>
                <c:pt idx="29">
                  <c:v>54.206000000000003</c:v>
                </c:pt>
                <c:pt idx="30">
                  <c:v>52.81</c:v>
                </c:pt>
                <c:pt idx="31">
                  <c:v>51.635999999999996</c:v>
                </c:pt>
                <c:pt idx="32">
                  <c:v>51.591999999999999</c:v>
                </c:pt>
                <c:pt idx="33">
                  <c:v>53.804000000000002</c:v>
                </c:pt>
                <c:pt idx="34">
                  <c:v>53.759</c:v>
                </c:pt>
                <c:pt idx="35">
                  <c:v>53.763999999999996</c:v>
                </c:pt>
                <c:pt idx="36">
                  <c:v>54.277999999999999</c:v>
                </c:pt>
                <c:pt idx="37">
                  <c:v>54.474000000000004</c:v>
                </c:pt>
                <c:pt idx="38">
                  <c:v>54.058999999999997</c:v>
                </c:pt>
                <c:pt idx="39">
                  <c:v>57.603000000000002</c:v>
                </c:pt>
                <c:pt idx="40">
                  <c:v>53.491999999999997</c:v>
                </c:pt>
                <c:pt idx="41">
                  <c:v>52.802999999999997</c:v>
                </c:pt>
                <c:pt idx="42">
                  <c:v>53.018999999999998</c:v>
                </c:pt>
                <c:pt idx="43">
                  <c:v>53.923000000000002</c:v>
                </c:pt>
                <c:pt idx="44">
                  <c:v>54.798000000000002</c:v>
                </c:pt>
                <c:pt idx="45">
                  <c:v>57.155000000000001</c:v>
                </c:pt>
                <c:pt idx="46">
                  <c:v>55.497999999999998</c:v>
                </c:pt>
                <c:pt idx="47">
                  <c:v>55.106999999999999</c:v>
                </c:pt>
                <c:pt idx="48">
                  <c:v>55.034999999999997</c:v>
                </c:pt>
                <c:pt idx="49">
                  <c:v>54.926000000000002</c:v>
                </c:pt>
                <c:pt idx="50">
                  <c:v>55.195999999999998</c:v>
                </c:pt>
                <c:pt idx="51">
                  <c:v>55.332999999999998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1B-4A39-9A0D-D849EB2E1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985688"/>
        <c:axId val="554986080"/>
      </c:lineChart>
      <c:catAx>
        <c:axId val="554985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4986080"/>
        <c:crosses val="autoZero"/>
        <c:auto val="1"/>
        <c:lblAlgn val="ctr"/>
        <c:lblOffset val="100"/>
        <c:noMultiLvlLbl val="0"/>
      </c:catAx>
      <c:valAx>
        <c:axId val="554986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554985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'2021年全井戸集計表'!$BL$3:$BL$54</c:f>
              <c:numCache>
                <c:formatCode>0.000_ </c:formatCode>
                <c:ptCount val="52"/>
                <c:pt idx="0">
                  <c:v>47.012</c:v>
                </c:pt>
                <c:pt idx="1">
                  <c:v>46.955000000000005</c:v>
                </c:pt>
                <c:pt idx="2">
                  <c:v>46.965000000000003</c:v>
                </c:pt>
                <c:pt idx="3">
                  <c:v>47.240000000000009</c:v>
                </c:pt>
                <c:pt idx="4">
                  <c:v>47.42</c:v>
                </c:pt>
                <c:pt idx="5">
                  <c:v>47.608000000000004</c:v>
                </c:pt>
                <c:pt idx="7">
                  <c:v>47.850000000000009</c:v>
                </c:pt>
                <c:pt idx="8">
                  <c:v>47.624000000000009</c:v>
                </c:pt>
                <c:pt idx="9">
                  <c:v>47.552000000000007</c:v>
                </c:pt>
                <c:pt idx="10">
                  <c:v>49.152000000000001</c:v>
                </c:pt>
                <c:pt idx="11">
                  <c:v>49.484000000000009</c:v>
                </c:pt>
                <c:pt idx="12">
                  <c:v>61.507000000000005</c:v>
                </c:pt>
                <c:pt idx="13">
                  <c:v>59.533000000000001</c:v>
                </c:pt>
                <c:pt idx="14">
                  <c:v>47.815000000000005</c:v>
                </c:pt>
                <c:pt idx="15">
                  <c:v>49.903000000000006</c:v>
                </c:pt>
                <c:pt idx="16">
                  <c:v>48.736000000000004</c:v>
                </c:pt>
                <c:pt idx="17">
                  <c:v>48.999000000000009</c:v>
                </c:pt>
                <c:pt idx="18">
                  <c:v>48.898000000000003</c:v>
                </c:pt>
                <c:pt idx="19">
                  <c:v>49.09</c:v>
                </c:pt>
                <c:pt idx="20">
                  <c:v>50.317000000000007</c:v>
                </c:pt>
                <c:pt idx="21">
                  <c:v>49.291000000000004</c:v>
                </c:pt>
                <c:pt idx="22">
                  <c:v>49.412000000000006</c:v>
                </c:pt>
                <c:pt idx="23">
                  <c:v>49.142000000000003</c:v>
                </c:pt>
                <c:pt idx="24">
                  <c:v>50.599000000000004</c:v>
                </c:pt>
                <c:pt idx="25">
                  <c:v>48.193000000000005</c:v>
                </c:pt>
                <c:pt idx="26">
                  <c:v>51.513000000000005</c:v>
                </c:pt>
                <c:pt idx="27">
                  <c:v>49.430000000000007</c:v>
                </c:pt>
                <c:pt idx="28">
                  <c:v>50.153000000000006</c:v>
                </c:pt>
                <c:pt idx="29">
                  <c:v>52.070000000000007</c:v>
                </c:pt>
                <c:pt idx="30">
                  <c:v>49.290000000000006</c:v>
                </c:pt>
                <c:pt idx="31">
                  <c:v>48.824000000000005</c:v>
                </c:pt>
                <c:pt idx="32">
                  <c:v>48.900000000000006</c:v>
                </c:pt>
                <c:pt idx="33">
                  <c:v>49.022000000000006</c:v>
                </c:pt>
                <c:pt idx="34">
                  <c:v>48.883000000000003</c:v>
                </c:pt>
                <c:pt idx="35">
                  <c:v>49.127000000000002</c:v>
                </c:pt>
                <c:pt idx="36">
                  <c:v>49.319000000000003</c:v>
                </c:pt>
                <c:pt idx="37">
                  <c:v>49.577000000000005</c:v>
                </c:pt>
                <c:pt idx="38">
                  <c:v>49.349000000000004</c:v>
                </c:pt>
                <c:pt idx="39">
                  <c:v>54.492000000000004</c:v>
                </c:pt>
                <c:pt idx="40">
                  <c:v>48.844000000000008</c:v>
                </c:pt>
                <c:pt idx="41">
                  <c:v>48.724000000000004</c:v>
                </c:pt>
                <c:pt idx="42">
                  <c:v>48.851000000000006</c:v>
                </c:pt>
                <c:pt idx="43">
                  <c:v>49.682000000000002</c:v>
                </c:pt>
                <c:pt idx="44">
                  <c:v>50.557000000000002</c:v>
                </c:pt>
                <c:pt idx="45">
                  <c:v>54.365000000000002</c:v>
                </c:pt>
                <c:pt idx="46">
                  <c:v>50.359000000000009</c:v>
                </c:pt>
                <c:pt idx="47">
                  <c:v>50.035000000000004</c:v>
                </c:pt>
                <c:pt idx="48">
                  <c:v>50.046000000000006</c:v>
                </c:pt>
                <c:pt idx="49">
                  <c:v>50.351000000000006</c:v>
                </c:pt>
                <c:pt idx="50">
                  <c:v>50.493000000000002</c:v>
                </c:pt>
                <c:pt idx="51">
                  <c:v>50.926000000000002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896-4C61-AC61-9B2565BB6BCF}"/>
            </c:ext>
          </c:extLst>
        </c:ser>
        <c:ser>
          <c:idx val="1"/>
          <c:order val="1"/>
          <c:tx>
            <c:strRef>
              <c:f>'2021年全井戸集計表'!$BM$2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'2021年全井戸集計表'!$BM$3:$BM$54</c:f>
              <c:numCache>
                <c:formatCode>0.000_ </c:formatCode>
                <c:ptCount val="52"/>
                <c:pt idx="0">
                  <c:v>49.777000000000001</c:v>
                </c:pt>
                <c:pt idx="1">
                  <c:v>49.755000000000003</c:v>
                </c:pt>
                <c:pt idx="2">
                  <c:v>49.765000000000001</c:v>
                </c:pt>
                <c:pt idx="3">
                  <c:v>49.803000000000004</c:v>
                </c:pt>
                <c:pt idx="4">
                  <c:v>49.976000000000006</c:v>
                </c:pt>
                <c:pt idx="5">
                  <c:v>50.238</c:v>
                </c:pt>
                <c:pt idx="6">
                  <c:v>50.343000000000004</c:v>
                </c:pt>
                <c:pt idx="7">
                  <c:v>50.248000000000005</c:v>
                </c:pt>
                <c:pt idx="8">
                  <c:v>50.214000000000006</c:v>
                </c:pt>
                <c:pt idx="9">
                  <c:v>50.267000000000003</c:v>
                </c:pt>
                <c:pt idx="10">
                  <c:v>50.028000000000006</c:v>
                </c:pt>
                <c:pt idx="11">
                  <c:v>50.016000000000005</c:v>
                </c:pt>
                <c:pt idx="12">
                  <c:v>50.211000000000006</c:v>
                </c:pt>
                <c:pt idx="13">
                  <c:v>50.136000000000003</c:v>
                </c:pt>
                <c:pt idx="14">
                  <c:v>50.132000000000005</c:v>
                </c:pt>
                <c:pt idx="15">
                  <c:v>50.632000000000005</c:v>
                </c:pt>
                <c:pt idx="16">
                  <c:v>50.612000000000002</c:v>
                </c:pt>
                <c:pt idx="17">
                  <c:v>50.724000000000004</c:v>
                </c:pt>
                <c:pt idx="18">
                  <c:v>50.717000000000006</c:v>
                </c:pt>
                <c:pt idx="19">
                  <c:v>50.703000000000003</c:v>
                </c:pt>
                <c:pt idx="20">
                  <c:v>50.679000000000002</c:v>
                </c:pt>
                <c:pt idx="21">
                  <c:v>50.797000000000004</c:v>
                </c:pt>
                <c:pt idx="22">
                  <c:v>50.817000000000007</c:v>
                </c:pt>
                <c:pt idx="23">
                  <c:v>50.802000000000007</c:v>
                </c:pt>
                <c:pt idx="24">
                  <c:v>51.092000000000006</c:v>
                </c:pt>
                <c:pt idx="25">
                  <c:v>50.31</c:v>
                </c:pt>
                <c:pt idx="26">
                  <c:v>51.633000000000003</c:v>
                </c:pt>
                <c:pt idx="27">
                  <c:v>50.643000000000001</c:v>
                </c:pt>
                <c:pt idx="28">
                  <c:v>50.614000000000004</c:v>
                </c:pt>
                <c:pt idx="29">
                  <c:v>51.294000000000004</c:v>
                </c:pt>
                <c:pt idx="30">
                  <c:v>50.577000000000005</c:v>
                </c:pt>
                <c:pt idx="31">
                  <c:v>50.862000000000002</c:v>
                </c:pt>
                <c:pt idx="32">
                  <c:v>50.619</c:v>
                </c:pt>
                <c:pt idx="33">
                  <c:v>50.958000000000006</c:v>
                </c:pt>
                <c:pt idx="34">
                  <c:v>50.927000000000007</c:v>
                </c:pt>
                <c:pt idx="35">
                  <c:v>51.005000000000003</c:v>
                </c:pt>
                <c:pt idx="36">
                  <c:v>51.106000000000002</c:v>
                </c:pt>
                <c:pt idx="37">
                  <c:v>51.166000000000004</c:v>
                </c:pt>
                <c:pt idx="38">
                  <c:v>51.104000000000006</c:v>
                </c:pt>
                <c:pt idx="39">
                  <c:v>51.839000000000006</c:v>
                </c:pt>
                <c:pt idx="40">
                  <c:v>50.773000000000003</c:v>
                </c:pt>
                <c:pt idx="41">
                  <c:v>50.625</c:v>
                </c:pt>
                <c:pt idx="42">
                  <c:v>50.916000000000004</c:v>
                </c:pt>
                <c:pt idx="43">
                  <c:v>51.035000000000004</c:v>
                </c:pt>
                <c:pt idx="44">
                  <c:v>51.364000000000004</c:v>
                </c:pt>
                <c:pt idx="45">
                  <c:v>51.868000000000002</c:v>
                </c:pt>
                <c:pt idx="46">
                  <c:v>52.314000000000007</c:v>
                </c:pt>
                <c:pt idx="47">
                  <c:v>51.217000000000006</c:v>
                </c:pt>
                <c:pt idx="48">
                  <c:v>51.234999999999999</c:v>
                </c:pt>
                <c:pt idx="49">
                  <c:v>51.245000000000005</c:v>
                </c:pt>
                <c:pt idx="50">
                  <c:v>51.343000000000004</c:v>
                </c:pt>
                <c:pt idx="51">
                  <c:v>51.422000000000004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96-4C61-AC61-9B2565BB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986864"/>
        <c:axId val="554987256"/>
      </c:lineChart>
      <c:catAx>
        <c:axId val="55498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4987256"/>
        <c:crosses val="autoZero"/>
        <c:auto val="1"/>
        <c:lblAlgn val="ctr"/>
        <c:lblOffset val="100"/>
        <c:noMultiLvlLbl val="0"/>
      </c:catAx>
      <c:valAx>
        <c:axId val="554987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554986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'2021年全井戸集計表'!$BY$3:$BY$54</c:f>
              <c:numCache>
                <c:formatCode>General</c:formatCode>
                <c:ptCount val="52"/>
                <c:pt idx="4">
                  <c:v>25</c:v>
                </c:pt>
                <c:pt idx="6">
                  <c:v>20</c:v>
                </c:pt>
                <c:pt idx="10">
                  <c:v>25</c:v>
                </c:pt>
                <c:pt idx="11">
                  <c:v>8</c:v>
                </c:pt>
                <c:pt idx="12">
                  <c:v>5</c:v>
                </c:pt>
                <c:pt idx="13">
                  <c:v>6</c:v>
                </c:pt>
                <c:pt idx="14">
                  <c:v>8</c:v>
                </c:pt>
                <c:pt idx="15">
                  <c:v>8</c:v>
                </c:pt>
                <c:pt idx="16">
                  <c:v>5</c:v>
                </c:pt>
                <c:pt idx="17">
                  <c:v>12</c:v>
                </c:pt>
                <c:pt idx="18">
                  <c:v>5</c:v>
                </c:pt>
                <c:pt idx="20">
                  <c:v>5</c:v>
                </c:pt>
                <c:pt idx="21">
                  <c:v>15</c:v>
                </c:pt>
                <c:pt idx="22">
                  <c:v>5</c:v>
                </c:pt>
                <c:pt idx="23">
                  <c:v>8</c:v>
                </c:pt>
                <c:pt idx="24">
                  <c:v>8</c:v>
                </c:pt>
                <c:pt idx="26">
                  <c:v>5</c:v>
                </c:pt>
                <c:pt idx="27">
                  <c:v>12</c:v>
                </c:pt>
                <c:pt idx="28">
                  <c:v>5</c:v>
                </c:pt>
                <c:pt idx="31">
                  <c:v>5</c:v>
                </c:pt>
                <c:pt idx="32">
                  <c:v>10</c:v>
                </c:pt>
                <c:pt idx="33">
                  <c:v>5</c:v>
                </c:pt>
                <c:pt idx="36">
                  <c:v>20</c:v>
                </c:pt>
                <c:pt idx="37">
                  <c:v>5</c:v>
                </c:pt>
                <c:pt idx="38">
                  <c:v>10</c:v>
                </c:pt>
                <c:pt idx="39">
                  <c:v>5</c:v>
                </c:pt>
                <c:pt idx="40">
                  <c:v>20</c:v>
                </c:pt>
                <c:pt idx="41">
                  <c:v>5</c:v>
                </c:pt>
                <c:pt idx="42">
                  <c:v>25</c:v>
                </c:pt>
                <c:pt idx="43">
                  <c:v>5</c:v>
                </c:pt>
                <c:pt idx="44">
                  <c:v>8</c:v>
                </c:pt>
                <c:pt idx="45">
                  <c:v>8</c:v>
                </c:pt>
                <c:pt idx="46">
                  <c:v>5</c:v>
                </c:pt>
                <c:pt idx="47">
                  <c:v>8</c:v>
                </c:pt>
                <c:pt idx="48">
                  <c:v>8</c:v>
                </c:pt>
                <c:pt idx="49">
                  <c:v>5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47-45E0-B2BC-73389153A431}"/>
            </c:ext>
          </c:extLst>
        </c:ser>
        <c:ser>
          <c:idx val="1"/>
          <c:order val="1"/>
          <c:tx>
            <c:strRef>
              <c:f>'2021年全井戸集計表'!$BZ$2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'2021年全井戸集計表'!$BZ$3:$BZ$54</c:f>
              <c:numCache>
                <c:formatCode>General</c:formatCode>
                <c:ptCount val="52"/>
                <c:pt idx="0">
                  <c:v>20</c:v>
                </c:pt>
                <c:pt idx="1">
                  <c:v>12</c:v>
                </c:pt>
                <c:pt idx="2">
                  <c:v>15</c:v>
                </c:pt>
                <c:pt idx="3">
                  <c:v>10</c:v>
                </c:pt>
                <c:pt idx="4">
                  <c:v>20</c:v>
                </c:pt>
                <c:pt idx="5">
                  <c:v>10</c:v>
                </c:pt>
                <c:pt idx="6">
                  <c:v>20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10</c:v>
                </c:pt>
                <c:pt idx="15">
                  <c:v>12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15</c:v>
                </c:pt>
                <c:pt idx="20">
                  <c:v>12</c:v>
                </c:pt>
                <c:pt idx="21">
                  <c:v>10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20</c:v>
                </c:pt>
                <c:pt idx="26">
                  <c:v>8</c:v>
                </c:pt>
                <c:pt idx="27">
                  <c:v>8</c:v>
                </c:pt>
                <c:pt idx="28">
                  <c:v>10</c:v>
                </c:pt>
                <c:pt idx="29">
                  <c:v>20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20</c:v>
                </c:pt>
                <c:pt idx="35">
                  <c:v>10</c:v>
                </c:pt>
                <c:pt idx="36">
                  <c:v>12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47-45E0-B2BC-73389153A431}"/>
            </c:ext>
          </c:extLst>
        </c:ser>
        <c:ser>
          <c:idx val="2"/>
          <c:order val="2"/>
          <c:tx>
            <c:strRef>
              <c:f>'2021年全井戸集計表'!$CA$2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'2021年全井戸集計表'!$CA$3:$CA$54</c:f>
              <c:numCache>
                <c:formatCode>General</c:formatCode>
                <c:ptCount val="52"/>
                <c:pt idx="0">
                  <c:v>3700</c:v>
                </c:pt>
                <c:pt idx="1">
                  <c:v>3800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2800</c:v>
                </c:pt>
                <c:pt idx="7">
                  <c:v>3300</c:v>
                </c:pt>
                <c:pt idx="8">
                  <c:v>2800</c:v>
                </c:pt>
                <c:pt idx="9">
                  <c:v>3500</c:v>
                </c:pt>
                <c:pt idx="10">
                  <c:v>3100</c:v>
                </c:pt>
                <c:pt idx="11">
                  <c:v>3200</c:v>
                </c:pt>
                <c:pt idx="12">
                  <c:v>3600</c:v>
                </c:pt>
                <c:pt idx="13">
                  <c:v>4000</c:v>
                </c:pt>
                <c:pt idx="14">
                  <c:v>3800</c:v>
                </c:pt>
                <c:pt idx="15">
                  <c:v>3500</c:v>
                </c:pt>
                <c:pt idx="16">
                  <c:v>3300</c:v>
                </c:pt>
                <c:pt idx="17">
                  <c:v>3500</c:v>
                </c:pt>
                <c:pt idx="18">
                  <c:v>3500</c:v>
                </c:pt>
                <c:pt idx="19">
                  <c:v>3500</c:v>
                </c:pt>
                <c:pt idx="20">
                  <c:v>3600</c:v>
                </c:pt>
                <c:pt idx="21">
                  <c:v>3500</c:v>
                </c:pt>
                <c:pt idx="22">
                  <c:v>3500</c:v>
                </c:pt>
                <c:pt idx="23">
                  <c:v>3000</c:v>
                </c:pt>
                <c:pt idx="24">
                  <c:v>3600</c:v>
                </c:pt>
                <c:pt idx="25">
                  <c:v>3300</c:v>
                </c:pt>
                <c:pt idx="26">
                  <c:v>3500</c:v>
                </c:pt>
                <c:pt idx="27">
                  <c:v>2800</c:v>
                </c:pt>
                <c:pt idx="28">
                  <c:v>3000</c:v>
                </c:pt>
                <c:pt idx="29">
                  <c:v>3500</c:v>
                </c:pt>
                <c:pt idx="30">
                  <c:v>2800</c:v>
                </c:pt>
                <c:pt idx="31">
                  <c:v>2600</c:v>
                </c:pt>
                <c:pt idx="32">
                  <c:v>2600</c:v>
                </c:pt>
                <c:pt idx="33">
                  <c:v>2500</c:v>
                </c:pt>
                <c:pt idx="34">
                  <c:v>3000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3500</c:v>
                </c:pt>
                <c:pt idx="40">
                  <c:v>3900</c:v>
                </c:pt>
                <c:pt idx="41">
                  <c:v>3500</c:v>
                </c:pt>
                <c:pt idx="42">
                  <c:v>3500</c:v>
                </c:pt>
                <c:pt idx="43">
                  <c:v>3800</c:v>
                </c:pt>
                <c:pt idx="44">
                  <c:v>4000</c:v>
                </c:pt>
                <c:pt idx="45">
                  <c:v>2800</c:v>
                </c:pt>
                <c:pt idx="46">
                  <c:v>3200</c:v>
                </c:pt>
                <c:pt idx="47">
                  <c:v>3800</c:v>
                </c:pt>
                <c:pt idx="48">
                  <c:v>3800</c:v>
                </c:pt>
                <c:pt idx="49">
                  <c:v>3500</c:v>
                </c:pt>
                <c:pt idx="50">
                  <c:v>3500</c:v>
                </c:pt>
                <c:pt idx="51">
                  <c:v>3000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47-45E0-B2BC-73389153A431}"/>
            </c:ext>
          </c:extLst>
        </c:ser>
        <c:ser>
          <c:idx val="3"/>
          <c:order val="3"/>
          <c:tx>
            <c:strRef>
              <c:f>'2021年全井戸集計表'!$CB$2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'2021年全井戸集計表'!$CB$3:$CB$54</c:f>
              <c:numCache>
                <c:formatCode>General</c:formatCode>
                <c:ptCount val="52"/>
                <c:pt idx="0">
                  <c:v>2300</c:v>
                </c:pt>
                <c:pt idx="1">
                  <c:v>2600</c:v>
                </c:pt>
                <c:pt idx="2">
                  <c:v>2500</c:v>
                </c:pt>
                <c:pt idx="3">
                  <c:v>2400</c:v>
                </c:pt>
                <c:pt idx="4">
                  <c:v>2300</c:v>
                </c:pt>
                <c:pt idx="5">
                  <c:v>2500</c:v>
                </c:pt>
                <c:pt idx="6">
                  <c:v>2400</c:v>
                </c:pt>
                <c:pt idx="7">
                  <c:v>2300</c:v>
                </c:pt>
                <c:pt idx="8">
                  <c:v>2200</c:v>
                </c:pt>
                <c:pt idx="9">
                  <c:v>2500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2500</c:v>
                </c:pt>
                <c:pt idx="14">
                  <c:v>2200</c:v>
                </c:pt>
                <c:pt idx="15">
                  <c:v>2200</c:v>
                </c:pt>
                <c:pt idx="16">
                  <c:v>2600</c:v>
                </c:pt>
                <c:pt idx="17">
                  <c:v>2200</c:v>
                </c:pt>
                <c:pt idx="18">
                  <c:v>2400</c:v>
                </c:pt>
                <c:pt idx="19">
                  <c:v>2000</c:v>
                </c:pt>
                <c:pt idx="20">
                  <c:v>2200</c:v>
                </c:pt>
                <c:pt idx="21">
                  <c:v>2000</c:v>
                </c:pt>
                <c:pt idx="22">
                  <c:v>2300</c:v>
                </c:pt>
                <c:pt idx="23">
                  <c:v>2200</c:v>
                </c:pt>
                <c:pt idx="24">
                  <c:v>2300</c:v>
                </c:pt>
                <c:pt idx="25">
                  <c:v>2200</c:v>
                </c:pt>
                <c:pt idx="26">
                  <c:v>2400</c:v>
                </c:pt>
                <c:pt idx="27">
                  <c:v>2500</c:v>
                </c:pt>
                <c:pt idx="32">
                  <c:v>2200</c:v>
                </c:pt>
                <c:pt idx="33">
                  <c:v>2400</c:v>
                </c:pt>
                <c:pt idx="34">
                  <c:v>2200</c:v>
                </c:pt>
                <c:pt idx="35">
                  <c:v>2500</c:v>
                </c:pt>
                <c:pt idx="36">
                  <c:v>2300</c:v>
                </c:pt>
                <c:pt idx="37">
                  <c:v>2300</c:v>
                </c:pt>
                <c:pt idx="38">
                  <c:v>2600</c:v>
                </c:pt>
                <c:pt idx="39">
                  <c:v>2600</c:v>
                </c:pt>
                <c:pt idx="40">
                  <c:v>2500</c:v>
                </c:pt>
                <c:pt idx="41">
                  <c:v>2500</c:v>
                </c:pt>
                <c:pt idx="42">
                  <c:v>2500</c:v>
                </c:pt>
                <c:pt idx="43">
                  <c:v>2500</c:v>
                </c:pt>
                <c:pt idx="44">
                  <c:v>2600</c:v>
                </c:pt>
                <c:pt idx="45">
                  <c:v>2700</c:v>
                </c:pt>
                <c:pt idx="46">
                  <c:v>2700</c:v>
                </c:pt>
                <c:pt idx="47">
                  <c:v>2700</c:v>
                </c:pt>
                <c:pt idx="48">
                  <c:v>2400</c:v>
                </c:pt>
                <c:pt idx="49">
                  <c:v>2700</c:v>
                </c:pt>
                <c:pt idx="50">
                  <c:v>2600</c:v>
                </c:pt>
                <c:pt idx="51">
                  <c:v>2500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47-45E0-B2BC-73389153A431}"/>
            </c:ext>
          </c:extLst>
        </c:ser>
        <c:ser>
          <c:idx val="4"/>
          <c:order val="4"/>
          <c:tx>
            <c:strRef>
              <c:f>'2021年全井戸集計表'!$CC$2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'2021年全井戸集計表'!$CC$3:$CC$54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15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12</c:v>
                </c:pt>
                <c:pt idx="24">
                  <c:v>15</c:v>
                </c:pt>
                <c:pt idx="25">
                  <c:v>20</c:v>
                </c:pt>
                <c:pt idx="26">
                  <c:v>15</c:v>
                </c:pt>
                <c:pt idx="27">
                  <c:v>15</c:v>
                </c:pt>
                <c:pt idx="28">
                  <c:v>12</c:v>
                </c:pt>
                <c:pt idx="29">
                  <c:v>15</c:v>
                </c:pt>
                <c:pt idx="30">
                  <c:v>20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30</c:v>
                </c:pt>
                <c:pt idx="35">
                  <c:v>30</c:v>
                </c:pt>
                <c:pt idx="36">
                  <c:v>35</c:v>
                </c:pt>
                <c:pt idx="37">
                  <c:v>35</c:v>
                </c:pt>
                <c:pt idx="38">
                  <c:v>35</c:v>
                </c:pt>
                <c:pt idx="39">
                  <c:v>35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45</c:v>
                </c:pt>
                <c:pt idx="49">
                  <c:v>40</c:v>
                </c:pt>
                <c:pt idx="50">
                  <c:v>40</c:v>
                </c:pt>
                <c:pt idx="51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47-45E0-B2BC-73389153A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988432"/>
        <c:axId val="554988824"/>
      </c:lineChart>
      <c:catAx>
        <c:axId val="55498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4988824"/>
        <c:crosses val="autoZero"/>
        <c:auto val="1"/>
        <c:lblAlgn val="ctr"/>
        <c:lblOffset val="100"/>
        <c:noMultiLvlLbl val="0"/>
      </c:catAx>
      <c:valAx>
        <c:axId val="554988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4988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No.5(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'2021年全井戸集計表'!$CD$3:$CD$54</c:f>
              <c:numCache>
                <c:formatCode>General</c:formatCode>
                <c:ptCount val="52"/>
                <c:pt idx="0">
                  <c:v>50</c:v>
                </c:pt>
                <c:pt idx="1">
                  <c:v>35</c:v>
                </c:pt>
                <c:pt idx="2">
                  <c:v>35</c:v>
                </c:pt>
                <c:pt idx="3">
                  <c:v>30</c:v>
                </c:pt>
                <c:pt idx="4">
                  <c:v>35</c:v>
                </c:pt>
                <c:pt idx="5">
                  <c:v>45</c:v>
                </c:pt>
                <c:pt idx="6">
                  <c:v>75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12</c:v>
                </c:pt>
                <c:pt idx="11">
                  <c:v>15</c:v>
                </c:pt>
                <c:pt idx="12">
                  <c:v>12</c:v>
                </c:pt>
                <c:pt idx="13">
                  <c:v>12</c:v>
                </c:pt>
                <c:pt idx="14">
                  <c:v>25</c:v>
                </c:pt>
                <c:pt idx="15">
                  <c:v>30</c:v>
                </c:pt>
                <c:pt idx="16">
                  <c:v>25</c:v>
                </c:pt>
                <c:pt idx="17">
                  <c:v>20</c:v>
                </c:pt>
                <c:pt idx="18">
                  <c:v>20</c:v>
                </c:pt>
                <c:pt idx="19">
                  <c:v>25</c:v>
                </c:pt>
                <c:pt idx="20">
                  <c:v>25</c:v>
                </c:pt>
                <c:pt idx="21">
                  <c:v>12</c:v>
                </c:pt>
                <c:pt idx="22">
                  <c:v>20</c:v>
                </c:pt>
                <c:pt idx="23">
                  <c:v>20</c:v>
                </c:pt>
                <c:pt idx="24">
                  <c:v>25</c:v>
                </c:pt>
                <c:pt idx="25">
                  <c:v>30</c:v>
                </c:pt>
                <c:pt idx="26">
                  <c:v>12</c:v>
                </c:pt>
                <c:pt idx="27">
                  <c:v>15</c:v>
                </c:pt>
                <c:pt idx="28">
                  <c:v>20</c:v>
                </c:pt>
                <c:pt idx="29">
                  <c:v>30</c:v>
                </c:pt>
                <c:pt idx="30">
                  <c:v>35</c:v>
                </c:pt>
                <c:pt idx="31">
                  <c:v>20</c:v>
                </c:pt>
                <c:pt idx="32">
                  <c:v>30</c:v>
                </c:pt>
                <c:pt idx="33">
                  <c:v>25</c:v>
                </c:pt>
                <c:pt idx="34">
                  <c:v>30</c:v>
                </c:pt>
                <c:pt idx="35">
                  <c:v>30</c:v>
                </c:pt>
                <c:pt idx="36">
                  <c:v>12</c:v>
                </c:pt>
                <c:pt idx="37">
                  <c:v>12</c:v>
                </c:pt>
                <c:pt idx="38">
                  <c:v>20</c:v>
                </c:pt>
                <c:pt idx="39">
                  <c:v>10</c:v>
                </c:pt>
                <c:pt idx="40">
                  <c:v>20</c:v>
                </c:pt>
                <c:pt idx="41">
                  <c:v>25</c:v>
                </c:pt>
                <c:pt idx="42">
                  <c:v>30</c:v>
                </c:pt>
                <c:pt idx="43">
                  <c:v>12</c:v>
                </c:pt>
                <c:pt idx="44">
                  <c:v>25</c:v>
                </c:pt>
                <c:pt idx="45">
                  <c:v>20</c:v>
                </c:pt>
                <c:pt idx="46">
                  <c:v>12</c:v>
                </c:pt>
                <c:pt idx="47">
                  <c:v>20</c:v>
                </c:pt>
                <c:pt idx="48">
                  <c:v>20</c:v>
                </c:pt>
                <c:pt idx="49">
                  <c:v>15</c:v>
                </c:pt>
                <c:pt idx="50">
                  <c:v>12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C1-4D54-93EB-F9F1E2EFABDC}"/>
            </c:ext>
          </c:extLst>
        </c:ser>
        <c:ser>
          <c:idx val="1"/>
          <c:order val="1"/>
          <c:tx>
            <c:strRef>
              <c:f>'2021年全井戸集計表'!$CE$2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'2021年全井戸集計表'!$CE$3:$CE$54</c:f>
              <c:numCache>
                <c:formatCode>General</c:formatCode>
                <c:ptCount val="52"/>
                <c:pt idx="0">
                  <c:v>320</c:v>
                </c:pt>
                <c:pt idx="1">
                  <c:v>320</c:v>
                </c:pt>
                <c:pt idx="2">
                  <c:v>350</c:v>
                </c:pt>
                <c:pt idx="3">
                  <c:v>400</c:v>
                </c:pt>
                <c:pt idx="4">
                  <c:v>450</c:v>
                </c:pt>
                <c:pt idx="5">
                  <c:v>400</c:v>
                </c:pt>
                <c:pt idx="6">
                  <c:v>380</c:v>
                </c:pt>
                <c:pt idx="7">
                  <c:v>290</c:v>
                </c:pt>
                <c:pt idx="8">
                  <c:v>280</c:v>
                </c:pt>
                <c:pt idx="9">
                  <c:v>230</c:v>
                </c:pt>
                <c:pt idx="10">
                  <c:v>250</c:v>
                </c:pt>
                <c:pt idx="11">
                  <c:v>200</c:v>
                </c:pt>
                <c:pt idx="12">
                  <c:v>170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280</c:v>
                </c:pt>
                <c:pt idx="21">
                  <c:v>280</c:v>
                </c:pt>
                <c:pt idx="22">
                  <c:v>300</c:v>
                </c:pt>
                <c:pt idx="23">
                  <c:v>250</c:v>
                </c:pt>
                <c:pt idx="24">
                  <c:v>250</c:v>
                </c:pt>
                <c:pt idx="25">
                  <c:v>280</c:v>
                </c:pt>
                <c:pt idx="26">
                  <c:v>150</c:v>
                </c:pt>
                <c:pt idx="27">
                  <c:v>170</c:v>
                </c:pt>
                <c:pt idx="28">
                  <c:v>210</c:v>
                </c:pt>
                <c:pt idx="29">
                  <c:v>200</c:v>
                </c:pt>
                <c:pt idx="30">
                  <c:v>220</c:v>
                </c:pt>
                <c:pt idx="31">
                  <c:v>220</c:v>
                </c:pt>
                <c:pt idx="32">
                  <c:v>250</c:v>
                </c:pt>
                <c:pt idx="33">
                  <c:v>220</c:v>
                </c:pt>
                <c:pt idx="34">
                  <c:v>200</c:v>
                </c:pt>
                <c:pt idx="35">
                  <c:v>220</c:v>
                </c:pt>
                <c:pt idx="36">
                  <c:v>180</c:v>
                </c:pt>
                <c:pt idx="37">
                  <c:v>200</c:v>
                </c:pt>
                <c:pt idx="38">
                  <c:v>200</c:v>
                </c:pt>
                <c:pt idx="39">
                  <c:v>180</c:v>
                </c:pt>
                <c:pt idx="40">
                  <c:v>180</c:v>
                </c:pt>
                <c:pt idx="41">
                  <c:v>200</c:v>
                </c:pt>
                <c:pt idx="42">
                  <c:v>210</c:v>
                </c:pt>
                <c:pt idx="43">
                  <c:v>220</c:v>
                </c:pt>
                <c:pt idx="44">
                  <c:v>230</c:v>
                </c:pt>
                <c:pt idx="45">
                  <c:v>220</c:v>
                </c:pt>
                <c:pt idx="46">
                  <c:v>250</c:v>
                </c:pt>
                <c:pt idx="47">
                  <c:v>200</c:v>
                </c:pt>
                <c:pt idx="48">
                  <c:v>220</c:v>
                </c:pt>
                <c:pt idx="49">
                  <c:v>220</c:v>
                </c:pt>
                <c:pt idx="50">
                  <c:v>210</c:v>
                </c:pt>
                <c:pt idx="51">
                  <c:v>220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C1-4D54-93EB-F9F1E2EFABDC}"/>
            </c:ext>
          </c:extLst>
        </c:ser>
        <c:ser>
          <c:idx val="2"/>
          <c:order val="2"/>
          <c:tx>
            <c:strRef>
              <c:f>'2021年全井戸集計表'!$CF$2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'2021年全井戸集計表'!$CF$3:$CF$54</c:f>
              <c:numCache>
                <c:formatCode>General</c:formatCode>
                <c:ptCount val="52"/>
                <c:pt idx="0">
                  <c:v>2100</c:v>
                </c:pt>
                <c:pt idx="1">
                  <c:v>2500</c:v>
                </c:pt>
                <c:pt idx="2">
                  <c:v>2300</c:v>
                </c:pt>
                <c:pt idx="3">
                  <c:v>2300</c:v>
                </c:pt>
                <c:pt idx="4">
                  <c:v>2200</c:v>
                </c:pt>
                <c:pt idx="5">
                  <c:v>2300</c:v>
                </c:pt>
                <c:pt idx="6">
                  <c:v>2300</c:v>
                </c:pt>
                <c:pt idx="7">
                  <c:v>2100</c:v>
                </c:pt>
                <c:pt idx="8">
                  <c:v>2300</c:v>
                </c:pt>
                <c:pt idx="9">
                  <c:v>2300</c:v>
                </c:pt>
                <c:pt idx="10">
                  <c:v>2300</c:v>
                </c:pt>
                <c:pt idx="11">
                  <c:v>2400</c:v>
                </c:pt>
                <c:pt idx="12">
                  <c:v>2300</c:v>
                </c:pt>
                <c:pt idx="13">
                  <c:v>2200</c:v>
                </c:pt>
                <c:pt idx="14">
                  <c:v>2300</c:v>
                </c:pt>
                <c:pt idx="15">
                  <c:v>2000</c:v>
                </c:pt>
                <c:pt idx="16">
                  <c:v>2300</c:v>
                </c:pt>
                <c:pt idx="17">
                  <c:v>2200</c:v>
                </c:pt>
                <c:pt idx="18">
                  <c:v>2200</c:v>
                </c:pt>
                <c:pt idx="19">
                  <c:v>2100</c:v>
                </c:pt>
                <c:pt idx="20">
                  <c:v>2300</c:v>
                </c:pt>
                <c:pt idx="21">
                  <c:v>2400</c:v>
                </c:pt>
                <c:pt idx="22">
                  <c:v>2000</c:v>
                </c:pt>
                <c:pt idx="23">
                  <c:v>2300</c:v>
                </c:pt>
                <c:pt idx="24">
                  <c:v>2200</c:v>
                </c:pt>
                <c:pt idx="25">
                  <c:v>2500</c:v>
                </c:pt>
                <c:pt idx="26">
                  <c:v>2300</c:v>
                </c:pt>
                <c:pt idx="27">
                  <c:v>2200</c:v>
                </c:pt>
                <c:pt idx="28">
                  <c:v>2200</c:v>
                </c:pt>
                <c:pt idx="29">
                  <c:v>2200</c:v>
                </c:pt>
                <c:pt idx="30">
                  <c:v>2300</c:v>
                </c:pt>
                <c:pt idx="31">
                  <c:v>2200</c:v>
                </c:pt>
                <c:pt idx="32">
                  <c:v>2500</c:v>
                </c:pt>
                <c:pt idx="33">
                  <c:v>2100</c:v>
                </c:pt>
                <c:pt idx="34">
                  <c:v>2300</c:v>
                </c:pt>
                <c:pt idx="35">
                  <c:v>2300</c:v>
                </c:pt>
                <c:pt idx="36">
                  <c:v>2300</c:v>
                </c:pt>
                <c:pt idx="37">
                  <c:v>2300</c:v>
                </c:pt>
                <c:pt idx="38">
                  <c:v>2200</c:v>
                </c:pt>
                <c:pt idx="39">
                  <c:v>2000</c:v>
                </c:pt>
                <c:pt idx="40">
                  <c:v>2200</c:v>
                </c:pt>
                <c:pt idx="41">
                  <c:v>2300</c:v>
                </c:pt>
                <c:pt idx="42">
                  <c:v>2500</c:v>
                </c:pt>
                <c:pt idx="43">
                  <c:v>2200</c:v>
                </c:pt>
                <c:pt idx="44">
                  <c:v>2500</c:v>
                </c:pt>
                <c:pt idx="45">
                  <c:v>2200</c:v>
                </c:pt>
                <c:pt idx="46">
                  <c:v>2400</c:v>
                </c:pt>
                <c:pt idx="47">
                  <c:v>2200</c:v>
                </c:pt>
                <c:pt idx="48">
                  <c:v>2200</c:v>
                </c:pt>
                <c:pt idx="49">
                  <c:v>2300</c:v>
                </c:pt>
                <c:pt idx="50">
                  <c:v>2300</c:v>
                </c:pt>
                <c:pt idx="51">
                  <c:v>2300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C1-4D54-93EB-F9F1E2EFABDC}"/>
            </c:ext>
          </c:extLst>
        </c:ser>
        <c:ser>
          <c:idx val="3"/>
          <c:order val="3"/>
          <c:tx>
            <c:strRef>
              <c:f>'2021年全井戸集計表'!$CG$2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'2021年全井戸集計表'!$CG$3:$CG$54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4C1-4D54-93EB-F9F1E2EFA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989216"/>
        <c:axId val="554989608"/>
      </c:lineChart>
      <c:catAx>
        <c:axId val="55498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4989608"/>
        <c:crosses val="autoZero"/>
        <c:auto val="1"/>
        <c:lblAlgn val="ctr"/>
        <c:lblOffset val="100"/>
        <c:noMultiLvlLbl val="0"/>
      </c:catAx>
      <c:valAx>
        <c:axId val="554989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4989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No.6(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'2021年全井戸集計表'!$CH$3:$CH$54</c:f>
              <c:numCache>
                <c:formatCode>General</c:formatCode>
                <c:ptCount val="52"/>
                <c:pt idx="0">
                  <c:v>400</c:v>
                </c:pt>
                <c:pt idx="1">
                  <c:v>450</c:v>
                </c:pt>
                <c:pt idx="2">
                  <c:v>450</c:v>
                </c:pt>
                <c:pt idx="3">
                  <c:v>420</c:v>
                </c:pt>
                <c:pt idx="4">
                  <c:v>380</c:v>
                </c:pt>
                <c:pt idx="5">
                  <c:v>400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450</c:v>
                </c:pt>
                <c:pt idx="10">
                  <c:v>520</c:v>
                </c:pt>
                <c:pt idx="11">
                  <c:v>450</c:v>
                </c:pt>
                <c:pt idx="12">
                  <c:v>450</c:v>
                </c:pt>
                <c:pt idx="13">
                  <c:v>480</c:v>
                </c:pt>
                <c:pt idx="14">
                  <c:v>480</c:v>
                </c:pt>
                <c:pt idx="15">
                  <c:v>380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600</c:v>
                </c:pt>
                <c:pt idx="20">
                  <c:v>520</c:v>
                </c:pt>
                <c:pt idx="21">
                  <c:v>480</c:v>
                </c:pt>
                <c:pt idx="22">
                  <c:v>500</c:v>
                </c:pt>
                <c:pt idx="23">
                  <c:v>480</c:v>
                </c:pt>
                <c:pt idx="24">
                  <c:v>480</c:v>
                </c:pt>
                <c:pt idx="25">
                  <c:v>450</c:v>
                </c:pt>
                <c:pt idx="26">
                  <c:v>420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480</c:v>
                </c:pt>
                <c:pt idx="32">
                  <c:v>450</c:v>
                </c:pt>
                <c:pt idx="33">
                  <c:v>410</c:v>
                </c:pt>
                <c:pt idx="34">
                  <c:v>480</c:v>
                </c:pt>
                <c:pt idx="35">
                  <c:v>410</c:v>
                </c:pt>
                <c:pt idx="36">
                  <c:v>420</c:v>
                </c:pt>
                <c:pt idx="37">
                  <c:v>450</c:v>
                </c:pt>
                <c:pt idx="38">
                  <c:v>400</c:v>
                </c:pt>
                <c:pt idx="39">
                  <c:v>380</c:v>
                </c:pt>
                <c:pt idx="40">
                  <c:v>380</c:v>
                </c:pt>
                <c:pt idx="41">
                  <c:v>400</c:v>
                </c:pt>
                <c:pt idx="42">
                  <c:v>450</c:v>
                </c:pt>
                <c:pt idx="43">
                  <c:v>380</c:v>
                </c:pt>
                <c:pt idx="44">
                  <c:v>380</c:v>
                </c:pt>
                <c:pt idx="45">
                  <c:v>280</c:v>
                </c:pt>
                <c:pt idx="46">
                  <c:v>390</c:v>
                </c:pt>
                <c:pt idx="47">
                  <c:v>350</c:v>
                </c:pt>
                <c:pt idx="48">
                  <c:v>420</c:v>
                </c:pt>
                <c:pt idx="49">
                  <c:v>360</c:v>
                </c:pt>
                <c:pt idx="50">
                  <c:v>380</c:v>
                </c:pt>
                <c:pt idx="51">
                  <c:v>360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98-40F8-B768-EC9DC9E67CBD}"/>
            </c:ext>
          </c:extLst>
        </c:ser>
        <c:ser>
          <c:idx val="1"/>
          <c:order val="1"/>
          <c:tx>
            <c:strRef>
              <c:f>'2021年全井戸集計表'!$CI$2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'2021年全井戸集計表'!$CI$3:$CI$54</c:f>
              <c:numCache>
                <c:formatCode>General</c:formatCode>
                <c:ptCount val="52"/>
                <c:pt idx="0">
                  <c:v>160</c:v>
                </c:pt>
                <c:pt idx="1">
                  <c:v>200</c:v>
                </c:pt>
                <c:pt idx="2">
                  <c:v>150</c:v>
                </c:pt>
                <c:pt idx="3">
                  <c:v>200</c:v>
                </c:pt>
                <c:pt idx="4">
                  <c:v>180</c:v>
                </c:pt>
                <c:pt idx="5">
                  <c:v>160</c:v>
                </c:pt>
                <c:pt idx="6">
                  <c:v>170</c:v>
                </c:pt>
                <c:pt idx="7">
                  <c:v>150</c:v>
                </c:pt>
                <c:pt idx="8">
                  <c:v>140</c:v>
                </c:pt>
                <c:pt idx="9">
                  <c:v>130</c:v>
                </c:pt>
                <c:pt idx="10">
                  <c:v>140</c:v>
                </c:pt>
                <c:pt idx="11">
                  <c:v>140</c:v>
                </c:pt>
                <c:pt idx="12">
                  <c:v>150</c:v>
                </c:pt>
                <c:pt idx="13">
                  <c:v>130</c:v>
                </c:pt>
                <c:pt idx="14">
                  <c:v>150</c:v>
                </c:pt>
                <c:pt idx="15">
                  <c:v>180</c:v>
                </c:pt>
                <c:pt idx="16">
                  <c:v>140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  <c:pt idx="20">
                  <c:v>130</c:v>
                </c:pt>
                <c:pt idx="21">
                  <c:v>130</c:v>
                </c:pt>
                <c:pt idx="22">
                  <c:v>130</c:v>
                </c:pt>
                <c:pt idx="23">
                  <c:v>140</c:v>
                </c:pt>
                <c:pt idx="24">
                  <c:v>140</c:v>
                </c:pt>
                <c:pt idx="25">
                  <c:v>150</c:v>
                </c:pt>
                <c:pt idx="26">
                  <c:v>140</c:v>
                </c:pt>
                <c:pt idx="27">
                  <c:v>150</c:v>
                </c:pt>
                <c:pt idx="28">
                  <c:v>130</c:v>
                </c:pt>
                <c:pt idx="29">
                  <c:v>140</c:v>
                </c:pt>
                <c:pt idx="30">
                  <c:v>140</c:v>
                </c:pt>
                <c:pt idx="31">
                  <c:v>140</c:v>
                </c:pt>
                <c:pt idx="32">
                  <c:v>140</c:v>
                </c:pt>
                <c:pt idx="33">
                  <c:v>140</c:v>
                </c:pt>
                <c:pt idx="34">
                  <c:v>130</c:v>
                </c:pt>
                <c:pt idx="35">
                  <c:v>120</c:v>
                </c:pt>
                <c:pt idx="36">
                  <c:v>140</c:v>
                </c:pt>
                <c:pt idx="37">
                  <c:v>100</c:v>
                </c:pt>
                <c:pt idx="38">
                  <c:v>130</c:v>
                </c:pt>
                <c:pt idx="39">
                  <c:v>130</c:v>
                </c:pt>
                <c:pt idx="40">
                  <c:v>150</c:v>
                </c:pt>
                <c:pt idx="41">
                  <c:v>140</c:v>
                </c:pt>
                <c:pt idx="42">
                  <c:v>150</c:v>
                </c:pt>
                <c:pt idx="43">
                  <c:v>140</c:v>
                </c:pt>
                <c:pt idx="44">
                  <c:v>150</c:v>
                </c:pt>
                <c:pt idx="45">
                  <c:v>150</c:v>
                </c:pt>
                <c:pt idx="46">
                  <c:v>140</c:v>
                </c:pt>
                <c:pt idx="47">
                  <c:v>140</c:v>
                </c:pt>
                <c:pt idx="48">
                  <c:v>140</c:v>
                </c:pt>
                <c:pt idx="49">
                  <c:v>140</c:v>
                </c:pt>
                <c:pt idx="50">
                  <c:v>140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98-40F8-B768-EC9DC9E67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457168"/>
        <c:axId val="556457560"/>
      </c:lineChart>
      <c:catAx>
        <c:axId val="55645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6457560"/>
        <c:crosses val="autoZero"/>
        <c:auto val="1"/>
        <c:lblAlgn val="ctr"/>
        <c:lblOffset val="100"/>
        <c:noMultiLvlLbl val="0"/>
      </c:catAx>
      <c:valAx>
        <c:axId val="556457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6457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No.7(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'2021年全井戸集計表'!$CJ$3:$CJ$54</c:f>
              <c:numCache>
                <c:formatCode>General</c:formatCode>
                <c:ptCount val="52"/>
                <c:pt idx="0">
                  <c:v>30</c:v>
                </c:pt>
                <c:pt idx="1">
                  <c:v>25</c:v>
                </c:pt>
                <c:pt idx="2">
                  <c:v>35</c:v>
                </c:pt>
                <c:pt idx="3">
                  <c:v>30</c:v>
                </c:pt>
                <c:pt idx="4">
                  <c:v>25</c:v>
                </c:pt>
                <c:pt idx="5">
                  <c:v>30</c:v>
                </c:pt>
                <c:pt idx="6">
                  <c:v>30</c:v>
                </c:pt>
                <c:pt idx="7">
                  <c:v>25</c:v>
                </c:pt>
                <c:pt idx="8">
                  <c:v>30</c:v>
                </c:pt>
                <c:pt idx="9">
                  <c:v>25</c:v>
                </c:pt>
                <c:pt idx="10">
                  <c:v>12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20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15</c:v>
                </c:pt>
                <c:pt idx="20">
                  <c:v>15</c:v>
                </c:pt>
                <c:pt idx="21">
                  <c:v>20</c:v>
                </c:pt>
                <c:pt idx="22">
                  <c:v>12</c:v>
                </c:pt>
                <c:pt idx="23">
                  <c:v>12</c:v>
                </c:pt>
                <c:pt idx="24">
                  <c:v>15</c:v>
                </c:pt>
                <c:pt idx="25">
                  <c:v>25</c:v>
                </c:pt>
                <c:pt idx="26">
                  <c:v>15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15</c:v>
                </c:pt>
                <c:pt idx="31">
                  <c:v>15</c:v>
                </c:pt>
                <c:pt idx="32">
                  <c:v>25</c:v>
                </c:pt>
                <c:pt idx="33">
                  <c:v>35</c:v>
                </c:pt>
                <c:pt idx="34">
                  <c:v>50</c:v>
                </c:pt>
                <c:pt idx="35">
                  <c:v>50</c:v>
                </c:pt>
                <c:pt idx="36">
                  <c:v>25</c:v>
                </c:pt>
                <c:pt idx="37">
                  <c:v>20</c:v>
                </c:pt>
                <c:pt idx="38">
                  <c:v>25</c:v>
                </c:pt>
                <c:pt idx="39">
                  <c:v>15</c:v>
                </c:pt>
                <c:pt idx="40">
                  <c:v>25</c:v>
                </c:pt>
                <c:pt idx="41">
                  <c:v>30</c:v>
                </c:pt>
                <c:pt idx="42">
                  <c:v>20</c:v>
                </c:pt>
                <c:pt idx="43">
                  <c:v>25</c:v>
                </c:pt>
                <c:pt idx="44">
                  <c:v>30</c:v>
                </c:pt>
                <c:pt idx="45">
                  <c:v>20</c:v>
                </c:pt>
                <c:pt idx="46">
                  <c:v>15</c:v>
                </c:pt>
                <c:pt idx="47">
                  <c:v>20</c:v>
                </c:pt>
                <c:pt idx="48">
                  <c:v>20</c:v>
                </c:pt>
                <c:pt idx="49">
                  <c:v>12</c:v>
                </c:pt>
                <c:pt idx="50">
                  <c:v>20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9B-43DB-9482-C5DFE34D8F0C}"/>
            </c:ext>
          </c:extLst>
        </c:ser>
        <c:ser>
          <c:idx val="1"/>
          <c:order val="1"/>
          <c:tx>
            <c:strRef>
              <c:f>'2021年全井戸集計表'!$CK$2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'2021年全井戸集計表'!$CK$3:$CK$54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12</c:v>
                </c:pt>
                <c:pt idx="4">
                  <c:v>40</c:v>
                </c:pt>
                <c:pt idx="5">
                  <c:v>20</c:v>
                </c:pt>
                <c:pt idx="6">
                  <c:v>20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20</c:v>
                </c:pt>
                <c:pt idx="16">
                  <c:v>20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20</c:v>
                </c:pt>
                <c:pt idx="21">
                  <c:v>20</c:v>
                </c:pt>
                <c:pt idx="22">
                  <c:v>25</c:v>
                </c:pt>
                <c:pt idx="23">
                  <c:v>15</c:v>
                </c:pt>
                <c:pt idx="24">
                  <c:v>25</c:v>
                </c:pt>
                <c:pt idx="25">
                  <c:v>20</c:v>
                </c:pt>
                <c:pt idx="26">
                  <c:v>20</c:v>
                </c:pt>
                <c:pt idx="27">
                  <c:v>15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15</c:v>
                </c:pt>
                <c:pt idx="35">
                  <c:v>20</c:v>
                </c:pt>
                <c:pt idx="36">
                  <c:v>15</c:v>
                </c:pt>
                <c:pt idx="37">
                  <c:v>20</c:v>
                </c:pt>
                <c:pt idx="38">
                  <c:v>20</c:v>
                </c:pt>
                <c:pt idx="39">
                  <c:v>12</c:v>
                </c:pt>
                <c:pt idx="40">
                  <c:v>20</c:v>
                </c:pt>
                <c:pt idx="41">
                  <c:v>30</c:v>
                </c:pt>
                <c:pt idx="42">
                  <c:v>25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20</c:v>
                </c:pt>
                <c:pt idx="48">
                  <c:v>20</c:v>
                </c:pt>
                <c:pt idx="49">
                  <c:v>15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9B-43DB-9482-C5DFE34D8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458344"/>
        <c:axId val="556458736"/>
      </c:lineChart>
      <c:catAx>
        <c:axId val="556458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6458736"/>
        <c:crosses val="autoZero"/>
        <c:auto val="1"/>
        <c:lblAlgn val="ctr"/>
        <c:lblOffset val="100"/>
        <c:noMultiLvlLbl val="0"/>
      </c:catAx>
      <c:valAx>
        <c:axId val="556458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6458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'2021年全井戸集計表'!$CL$3:$CL$54</c:f>
              <c:numCache>
                <c:formatCode>General</c:formatCode>
                <c:ptCount val="52"/>
                <c:pt idx="0">
                  <c:v>1100</c:v>
                </c:pt>
                <c:pt idx="1">
                  <c:v>900</c:v>
                </c:pt>
                <c:pt idx="2">
                  <c:v>1050</c:v>
                </c:pt>
                <c:pt idx="3">
                  <c:v>1000</c:v>
                </c:pt>
                <c:pt idx="4">
                  <c:v>1000</c:v>
                </c:pt>
                <c:pt idx="5">
                  <c:v>900</c:v>
                </c:pt>
                <c:pt idx="6">
                  <c:v>750</c:v>
                </c:pt>
                <c:pt idx="7">
                  <c:v>1200</c:v>
                </c:pt>
                <c:pt idx="8">
                  <c:v>800</c:v>
                </c:pt>
                <c:pt idx="9">
                  <c:v>900</c:v>
                </c:pt>
                <c:pt idx="10">
                  <c:v>900</c:v>
                </c:pt>
                <c:pt idx="11">
                  <c:v>480</c:v>
                </c:pt>
                <c:pt idx="12">
                  <c:v>350</c:v>
                </c:pt>
                <c:pt idx="13">
                  <c:v>450</c:v>
                </c:pt>
                <c:pt idx="14">
                  <c:v>500</c:v>
                </c:pt>
                <c:pt idx="15">
                  <c:v>700</c:v>
                </c:pt>
                <c:pt idx="16">
                  <c:v>550</c:v>
                </c:pt>
                <c:pt idx="17">
                  <c:v>500</c:v>
                </c:pt>
                <c:pt idx="18">
                  <c:v>700</c:v>
                </c:pt>
                <c:pt idx="19">
                  <c:v>950</c:v>
                </c:pt>
                <c:pt idx="20">
                  <c:v>290</c:v>
                </c:pt>
                <c:pt idx="21">
                  <c:v>480</c:v>
                </c:pt>
                <c:pt idx="22">
                  <c:v>230</c:v>
                </c:pt>
                <c:pt idx="23">
                  <c:v>400</c:v>
                </c:pt>
                <c:pt idx="24">
                  <c:v>900</c:v>
                </c:pt>
                <c:pt idx="25">
                  <c:v>800</c:v>
                </c:pt>
                <c:pt idx="26">
                  <c:v>10</c:v>
                </c:pt>
                <c:pt idx="27">
                  <c:v>250</c:v>
                </c:pt>
                <c:pt idx="28">
                  <c:v>250</c:v>
                </c:pt>
                <c:pt idx="29">
                  <c:v>750</c:v>
                </c:pt>
                <c:pt idx="30">
                  <c:v>380</c:v>
                </c:pt>
                <c:pt idx="31">
                  <c:v>150</c:v>
                </c:pt>
                <c:pt idx="32">
                  <c:v>160</c:v>
                </c:pt>
                <c:pt idx="33">
                  <c:v>250</c:v>
                </c:pt>
                <c:pt idx="34">
                  <c:v>350</c:v>
                </c:pt>
                <c:pt idx="35">
                  <c:v>400</c:v>
                </c:pt>
                <c:pt idx="36">
                  <c:v>220</c:v>
                </c:pt>
                <c:pt idx="37">
                  <c:v>140</c:v>
                </c:pt>
                <c:pt idx="38">
                  <c:v>280</c:v>
                </c:pt>
                <c:pt idx="39">
                  <c:v>140</c:v>
                </c:pt>
                <c:pt idx="40">
                  <c:v>280</c:v>
                </c:pt>
                <c:pt idx="41">
                  <c:v>300</c:v>
                </c:pt>
                <c:pt idx="42">
                  <c:v>190</c:v>
                </c:pt>
                <c:pt idx="43">
                  <c:v>150</c:v>
                </c:pt>
                <c:pt idx="44">
                  <c:v>280</c:v>
                </c:pt>
                <c:pt idx="45">
                  <c:v>260</c:v>
                </c:pt>
                <c:pt idx="46">
                  <c:v>300</c:v>
                </c:pt>
                <c:pt idx="47">
                  <c:v>300</c:v>
                </c:pt>
                <c:pt idx="48">
                  <c:v>290</c:v>
                </c:pt>
                <c:pt idx="49">
                  <c:v>220</c:v>
                </c:pt>
                <c:pt idx="50">
                  <c:v>280</c:v>
                </c:pt>
                <c:pt idx="51">
                  <c:v>350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33-4E7E-88F2-729AC68E4296}"/>
            </c:ext>
          </c:extLst>
        </c:ser>
        <c:ser>
          <c:idx val="1"/>
          <c:order val="1"/>
          <c:tx>
            <c:strRef>
              <c:f>'2021年全井戸集計表'!$CM$2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'2021年全井戸集計表'!$CM$3:$CM$54</c:f>
              <c:numCache>
                <c:formatCode>General</c:formatCode>
                <c:ptCount val="52"/>
                <c:pt idx="0">
                  <c:v>800</c:v>
                </c:pt>
                <c:pt idx="1">
                  <c:v>1000</c:v>
                </c:pt>
                <c:pt idx="2">
                  <c:v>1200</c:v>
                </c:pt>
                <c:pt idx="3">
                  <c:v>850</c:v>
                </c:pt>
                <c:pt idx="4">
                  <c:v>1200</c:v>
                </c:pt>
                <c:pt idx="5">
                  <c:v>900</c:v>
                </c:pt>
                <c:pt idx="6">
                  <c:v>800</c:v>
                </c:pt>
                <c:pt idx="7">
                  <c:v>1100</c:v>
                </c:pt>
                <c:pt idx="8">
                  <c:v>1200</c:v>
                </c:pt>
                <c:pt idx="9">
                  <c:v>1100</c:v>
                </c:pt>
                <c:pt idx="10">
                  <c:v>1200</c:v>
                </c:pt>
                <c:pt idx="11">
                  <c:v>1100</c:v>
                </c:pt>
                <c:pt idx="12">
                  <c:v>900</c:v>
                </c:pt>
                <c:pt idx="13">
                  <c:v>1100</c:v>
                </c:pt>
                <c:pt idx="14">
                  <c:v>1150</c:v>
                </c:pt>
                <c:pt idx="15">
                  <c:v>1300</c:v>
                </c:pt>
                <c:pt idx="16">
                  <c:v>1200</c:v>
                </c:pt>
                <c:pt idx="17">
                  <c:v>1200</c:v>
                </c:pt>
                <c:pt idx="18">
                  <c:v>1150</c:v>
                </c:pt>
                <c:pt idx="19">
                  <c:v>1150</c:v>
                </c:pt>
                <c:pt idx="20">
                  <c:v>1100</c:v>
                </c:pt>
                <c:pt idx="21">
                  <c:v>900</c:v>
                </c:pt>
                <c:pt idx="22">
                  <c:v>1100</c:v>
                </c:pt>
                <c:pt idx="23">
                  <c:v>950</c:v>
                </c:pt>
                <c:pt idx="24">
                  <c:v>1000</c:v>
                </c:pt>
                <c:pt idx="25">
                  <c:v>1000</c:v>
                </c:pt>
                <c:pt idx="26">
                  <c:v>1100</c:v>
                </c:pt>
                <c:pt idx="27">
                  <c:v>800</c:v>
                </c:pt>
                <c:pt idx="28">
                  <c:v>900</c:v>
                </c:pt>
                <c:pt idx="29">
                  <c:v>1000</c:v>
                </c:pt>
                <c:pt idx="30">
                  <c:v>900</c:v>
                </c:pt>
                <c:pt idx="31">
                  <c:v>900</c:v>
                </c:pt>
                <c:pt idx="32">
                  <c:v>700</c:v>
                </c:pt>
                <c:pt idx="33">
                  <c:v>900</c:v>
                </c:pt>
                <c:pt idx="34">
                  <c:v>950</c:v>
                </c:pt>
                <c:pt idx="35">
                  <c:v>950</c:v>
                </c:pt>
                <c:pt idx="36">
                  <c:v>900</c:v>
                </c:pt>
                <c:pt idx="37">
                  <c:v>600</c:v>
                </c:pt>
                <c:pt idx="38">
                  <c:v>600</c:v>
                </c:pt>
                <c:pt idx="39">
                  <c:v>500</c:v>
                </c:pt>
                <c:pt idx="40">
                  <c:v>550</c:v>
                </c:pt>
                <c:pt idx="41">
                  <c:v>550</c:v>
                </c:pt>
                <c:pt idx="42">
                  <c:v>600</c:v>
                </c:pt>
                <c:pt idx="43">
                  <c:v>700</c:v>
                </c:pt>
                <c:pt idx="44">
                  <c:v>500</c:v>
                </c:pt>
                <c:pt idx="45">
                  <c:v>500</c:v>
                </c:pt>
                <c:pt idx="46">
                  <c:v>500</c:v>
                </c:pt>
                <c:pt idx="47">
                  <c:v>500</c:v>
                </c:pt>
                <c:pt idx="48">
                  <c:v>600</c:v>
                </c:pt>
                <c:pt idx="49">
                  <c:v>460</c:v>
                </c:pt>
                <c:pt idx="50">
                  <c:v>460</c:v>
                </c:pt>
                <c:pt idx="51">
                  <c:v>450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33-4E7E-88F2-729AC68E4296}"/>
            </c:ext>
          </c:extLst>
        </c:ser>
        <c:ser>
          <c:idx val="2"/>
          <c:order val="2"/>
          <c:tx>
            <c:strRef>
              <c:f>'2021年全井戸集計表'!$CN$2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'2021年全井戸集計表'!$CN$3:$CN$54</c:f>
              <c:numCache>
                <c:formatCode>General</c:formatCode>
                <c:ptCount val="52"/>
                <c:pt idx="0">
                  <c:v>12</c:v>
                </c:pt>
                <c:pt idx="1">
                  <c:v>20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15</c:v>
                </c:pt>
                <c:pt idx="10">
                  <c:v>12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12</c:v>
                </c:pt>
                <c:pt idx="20">
                  <c:v>15</c:v>
                </c:pt>
                <c:pt idx="21">
                  <c:v>20</c:v>
                </c:pt>
                <c:pt idx="22">
                  <c:v>15</c:v>
                </c:pt>
                <c:pt idx="23">
                  <c:v>20</c:v>
                </c:pt>
                <c:pt idx="24">
                  <c:v>30</c:v>
                </c:pt>
                <c:pt idx="25">
                  <c:v>20</c:v>
                </c:pt>
                <c:pt idx="26">
                  <c:v>20</c:v>
                </c:pt>
                <c:pt idx="27">
                  <c:v>15</c:v>
                </c:pt>
                <c:pt idx="28">
                  <c:v>12</c:v>
                </c:pt>
                <c:pt idx="29">
                  <c:v>15</c:v>
                </c:pt>
                <c:pt idx="30">
                  <c:v>60</c:v>
                </c:pt>
                <c:pt idx="31">
                  <c:v>20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45</c:v>
                </c:pt>
                <c:pt idx="40">
                  <c:v>25</c:v>
                </c:pt>
                <c:pt idx="41">
                  <c:v>12</c:v>
                </c:pt>
                <c:pt idx="42">
                  <c:v>15</c:v>
                </c:pt>
                <c:pt idx="43">
                  <c:v>15</c:v>
                </c:pt>
                <c:pt idx="44">
                  <c:v>40</c:v>
                </c:pt>
                <c:pt idx="45">
                  <c:v>75</c:v>
                </c:pt>
                <c:pt idx="46">
                  <c:v>20</c:v>
                </c:pt>
                <c:pt idx="47">
                  <c:v>40</c:v>
                </c:pt>
                <c:pt idx="48">
                  <c:v>30</c:v>
                </c:pt>
                <c:pt idx="49">
                  <c:v>30</c:v>
                </c:pt>
                <c:pt idx="50">
                  <c:v>45</c:v>
                </c:pt>
                <c:pt idx="51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233-4E7E-88F2-729AC68E4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459520"/>
        <c:axId val="556459912"/>
      </c:lineChart>
      <c:catAx>
        <c:axId val="55645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6459912"/>
        <c:crosses val="autoZero"/>
        <c:auto val="1"/>
        <c:lblAlgn val="ctr"/>
        <c:lblOffset val="100"/>
        <c:noMultiLvlLbl val="0"/>
      </c:catAx>
      <c:valAx>
        <c:axId val="556459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00"/>
                  <a:t>軸</a:t>
                </a: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0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6459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'2021年全井戸集計表'!$CT$3:$CT$54</c:f>
              <c:numCache>
                <c:formatCode>General</c:formatCode>
                <c:ptCount val="52"/>
                <c:pt idx="0">
                  <c:v>60</c:v>
                </c:pt>
                <c:pt idx="1">
                  <c:v>45</c:v>
                </c:pt>
                <c:pt idx="2">
                  <c:v>50</c:v>
                </c:pt>
                <c:pt idx="3">
                  <c:v>40</c:v>
                </c:pt>
                <c:pt idx="4">
                  <c:v>50</c:v>
                </c:pt>
                <c:pt idx="5">
                  <c:v>30</c:v>
                </c:pt>
                <c:pt idx="6">
                  <c:v>35</c:v>
                </c:pt>
                <c:pt idx="7">
                  <c:v>35</c:v>
                </c:pt>
                <c:pt idx="8">
                  <c:v>40</c:v>
                </c:pt>
                <c:pt idx="9">
                  <c:v>35</c:v>
                </c:pt>
                <c:pt idx="10">
                  <c:v>40</c:v>
                </c:pt>
                <c:pt idx="11">
                  <c:v>35</c:v>
                </c:pt>
                <c:pt idx="12">
                  <c:v>30</c:v>
                </c:pt>
                <c:pt idx="13">
                  <c:v>25</c:v>
                </c:pt>
                <c:pt idx="14">
                  <c:v>12</c:v>
                </c:pt>
                <c:pt idx="15">
                  <c:v>20</c:v>
                </c:pt>
                <c:pt idx="16">
                  <c:v>25</c:v>
                </c:pt>
                <c:pt idx="17">
                  <c:v>30</c:v>
                </c:pt>
                <c:pt idx="18">
                  <c:v>25</c:v>
                </c:pt>
                <c:pt idx="19">
                  <c:v>40</c:v>
                </c:pt>
                <c:pt idx="20">
                  <c:v>40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30</c:v>
                </c:pt>
                <c:pt idx="25">
                  <c:v>30</c:v>
                </c:pt>
                <c:pt idx="26">
                  <c:v>15</c:v>
                </c:pt>
                <c:pt idx="27">
                  <c:v>15</c:v>
                </c:pt>
                <c:pt idx="28">
                  <c:v>20</c:v>
                </c:pt>
                <c:pt idx="29">
                  <c:v>15</c:v>
                </c:pt>
                <c:pt idx="30">
                  <c:v>20</c:v>
                </c:pt>
                <c:pt idx="31">
                  <c:v>25</c:v>
                </c:pt>
                <c:pt idx="32">
                  <c:v>30</c:v>
                </c:pt>
                <c:pt idx="33">
                  <c:v>20</c:v>
                </c:pt>
                <c:pt idx="34">
                  <c:v>12</c:v>
                </c:pt>
                <c:pt idx="35">
                  <c:v>25</c:v>
                </c:pt>
                <c:pt idx="36">
                  <c:v>30</c:v>
                </c:pt>
                <c:pt idx="37">
                  <c:v>20</c:v>
                </c:pt>
                <c:pt idx="38">
                  <c:v>30</c:v>
                </c:pt>
                <c:pt idx="39">
                  <c:v>15</c:v>
                </c:pt>
                <c:pt idx="40">
                  <c:v>25</c:v>
                </c:pt>
                <c:pt idx="41">
                  <c:v>15</c:v>
                </c:pt>
                <c:pt idx="42">
                  <c:v>28</c:v>
                </c:pt>
                <c:pt idx="43">
                  <c:v>25</c:v>
                </c:pt>
                <c:pt idx="44">
                  <c:v>25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25</c:v>
                </c:pt>
                <c:pt idx="49">
                  <c:v>20</c:v>
                </c:pt>
                <c:pt idx="50">
                  <c:v>30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F45-4E7B-9078-8F9A3D402F63}"/>
            </c:ext>
          </c:extLst>
        </c:ser>
        <c:ser>
          <c:idx val="1"/>
          <c:order val="1"/>
          <c:tx>
            <c:strRef>
              <c:f>'2021年全井戸集計表'!$CU$2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'2021年全井戸集計表'!$CU$3:$CU$54</c:f>
              <c:numCache>
                <c:formatCode>General</c:formatCode>
                <c:ptCount val="52"/>
                <c:pt idx="0">
                  <c:v>70</c:v>
                </c:pt>
                <c:pt idx="1">
                  <c:v>80</c:v>
                </c:pt>
                <c:pt idx="2">
                  <c:v>90</c:v>
                </c:pt>
                <c:pt idx="3">
                  <c:v>110</c:v>
                </c:pt>
                <c:pt idx="4">
                  <c:v>100</c:v>
                </c:pt>
                <c:pt idx="5">
                  <c:v>150</c:v>
                </c:pt>
                <c:pt idx="6">
                  <c:v>130</c:v>
                </c:pt>
                <c:pt idx="7">
                  <c:v>150</c:v>
                </c:pt>
                <c:pt idx="8">
                  <c:v>130</c:v>
                </c:pt>
                <c:pt idx="9">
                  <c:v>150</c:v>
                </c:pt>
                <c:pt idx="10">
                  <c:v>75</c:v>
                </c:pt>
                <c:pt idx="11">
                  <c:v>90</c:v>
                </c:pt>
                <c:pt idx="12">
                  <c:v>60</c:v>
                </c:pt>
                <c:pt idx="13">
                  <c:v>35</c:v>
                </c:pt>
                <c:pt idx="14">
                  <c:v>30</c:v>
                </c:pt>
                <c:pt idx="15">
                  <c:v>30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40</c:v>
                </c:pt>
                <c:pt idx="23">
                  <c:v>40</c:v>
                </c:pt>
                <c:pt idx="24">
                  <c:v>35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45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45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45</c:v>
                </c:pt>
                <c:pt idx="42">
                  <c:v>40</c:v>
                </c:pt>
                <c:pt idx="43">
                  <c:v>40</c:v>
                </c:pt>
                <c:pt idx="44">
                  <c:v>45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45-4E7B-9078-8F9A3D402F63}"/>
            </c:ext>
          </c:extLst>
        </c:ser>
        <c:ser>
          <c:idx val="2"/>
          <c:order val="2"/>
          <c:tx>
            <c:strRef>
              <c:f>'2021年全井戸集計表'!$CV$2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'2021年全井戸集計表'!$CV$3:$CV$54</c:f>
              <c:numCache>
                <c:formatCode>General</c:formatCode>
                <c:ptCount val="52"/>
                <c:pt idx="0">
                  <c:v>25</c:v>
                </c:pt>
                <c:pt idx="1">
                  <c:v>20</c:v>
                </c:pt>
                <c:pt idx="2">
                  <c:v>30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30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20</c:v>
                </c:pt>
                <c:pt idx="13">
                  <c:v>30</c:v>
                </c:pt>
                <c:pt idx="14">
                  <c:v>20</c:v>
                </c:pt>
                <c:pt idx="15">
                  <c:v>20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30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30</c:v>
                </c:pt>
                <c:pt idx="30">
                  <c:v>25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28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35</c:v>
                </c:pt>
                <c:pt idx="47">
                  <c:v>30</c:v>
                </c:pt>
                <c:pt idx="48">
                  <c:v>40</c:v>
                </c:pt>
                <c:pt idx="49">
                  <c:v>30</c:v>
                </c:pt>
                <c:pt idx="50">
                  <c:v>30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45-4E7B-9078-8F9A3D402F63}"/>
            </c:ext>
          </c:extLst>
        </c:ser>
        <c:ser>
          <c:idx val="3"/>
          <c:order val="3"/>
          <c:tx>
            <c:strRef>
              <c:f>'2021年全井戸集計表'!$CW$2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'2021年全井戸集計表'!$CW$3:$CW$54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5</c:v>
                </c:pt>
                <c:pt idx="14">
                  <c:v>5</c:v>
                </c:pt>
                <c:pt idx="15">
                  <c:v>10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10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5</c:v>
                </c:pt>
                <c:pt idx="30">
                  <c:v>15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F45-4E7B-9078-8F9A3D40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460696"/>
        <c:axId val="556461088"/>
      </c:lineChart>
      <c:catAx>
        <c:axId val="556460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6461088"/>
        <c:crosses val="autoZero"/>
        <c:auto val="1"/>
        <c:lblAlgn val="ctr"/>
        <c:lblOffset val="100"/>
        <c:noMultiLvlLbl val="0"/>
      </c:catAx>
      <c:valAx>
        <c:axId val="556461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6460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'2021年全井戸集計表'!$CX$3:$CX$54</c:f>
              <c:numCache>
                <c:formatCode>General</c:formatCode>
                <c:ptCount val="52"/>
                <c:pt idx="0">
                  <c:v>10</c:v>
                </c:pt>
                <c:pt idx="1">
                  <c:v>15</c:v>
                </c:pt>
                <c:pt idx="2">
                  <c:v>10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20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8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20</c:v>
                </c:pt>
                <c:pt idx="20">
                  <c:v>8</c:v>
                </c:pt>
                <c:pt idx="21">
                  <c:v>12</c:v>
                </c:pt>
                <c:pt idx="22">
                  <c:v>10</c:v>
                </c:pt>
                <c:pt idx="23">
                  <c:v>12</c:v>
                </c:pt>
                <c:pt idx="24">
                  <c:v>10</c:v>
                </c:pt>
                <c:pt idx="25">
                  <c:v>15</c:v>
                </c:pt>
                <c:pt idx="26">
                  <c:v>10</c:v>
                </c:pt>
                <c:pt idx="27">
                  <c:v>12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12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12</c:v>
                </c:pt>
                <c:pt idx="37">
                  <c:v>10</c:v>
                </c:pt>
                <c:pt idx="38">
                  <c:v>12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8</c:v>
                </c:pt>
                <c:pt idx="43">
                  <c:v>10</c:v>
                </c:pt>
                <c:pt idx="44">
                  <c:v>8</c:v>
                </c:pt>
                <c:pt idx="45">
                  <c:v>8</c:v>
                </c:pt>
                <c:pt idx="46">
                  <c:v>10</c:v>
                </c:pt>
                <c:pt idx="47">
                  <c:v>8</c:v>
                </c:pt>
                <c:pt idx="48">
                  <c:v>10</c:v>
                </c:pt>
                <c:pt idx="49">
                  <c:v>8</c:v>
                </c:pt>
                <c:pt idx="50">
                  <c:v>8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84-48E2-BBE4-3B2E59B1A4BC}"/>
            </c:ext>
          </c:extLst>
        </c:ser>
        <c:ser>
          <c:idx val="1"/>
          <c:order val="1"/>
          <c:tx>
            <c:strRef>
              <c:f>'2021年全井戸集計表'!$CY$2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'2021年全井戸集計表'!$CY$3:$CY$54</c:f>
              <c:numCache>
                <c:formatCode>General</c:formatCode>
                <c:ptCount val="52"/>
                <c:pt idx="0">
                  <c:v>700</c:v>
                </c:pt>
                <c:pt idx="1">
                  <c:v>900</c:v>
                </c:pt>
                <c:pt idx="2">
                  <c:v>850</c:v>
                </c:pt>
                <c:pt idx="3">
                  <c:v>1000</c:v>
                </c:pt>
                <c:pt idx="4">
                  <c:v>800</c:v>
                </c:pt>
                <c:pt idx="5">
                  <c:v>1000</c:v>
                </c:pt>
                <c:pt idx="6">
                  <c:v>800</c:v>
                </c:pt>
                <c:pt idx="7">
                  <c:v>1100</c:v>
                </c:pt>
                <c:pt idx="8">
                  <c:v>800</c:v>
                </c:pt>
                <c:pt idx="9">
                  <c:v>1000</c:v>
                </c:pt>
                <c:pt idx="10">
                  <c:v>900</c:v>
                </c:pt>
                <c:pt idx="11">
                  <c:v>900</c:v>
                </c:pt>
                <c:pt idx="12">
                  <c:v>1100</c:v>
                </c:pt>
                <c:pt idx="13">
                  <c:v>900</c:v>
                </c:pt>
                <c:pt idx="14">
                  <c:v>1100</c:v>
                </c:pt>
                <c:pt idx="15">
                  <c:v>850</c:v>
                </c:pt>
                <c:pt idx="16">
                  <c:v>1100</c:v>
                </c:pt>
                <c:pt idx="17">
                  <c:v>800</c:v>
                </c:pt>
                <c:pt idx="18">
                  <c:v>1000</c:v>
                </c:pt>
                <c:pt idx="19">
                  <c:v>600</c:v>
                </c:pt>
                <c:pt idx="20">
                  <c:v>1000</c:v>
                </c:pt>
                <c:pt idx="21">
                  <c:v>750</c:v>
                </c:pt>
                <c:pt idx="22">
                  <c:v>1100</c:v>
                </c:pt>
                <c:pt idx="23">
                  <c:v>850</c:v>
                </c:pt>
                <c:pt idx="24">
                  <c:v>1000</c:v>
                </c:pt>
                <c:pt idx="25">
                  <c:v>800</c:v>
                </c:pt>
                <c:pt idx="26">
                  <c:v>1100</c:v>
                </c:pt>
                <c:pt idx="27">
                  <c:v>700</c:v>
                </c:pt>
                <c:pt idx="28">
                  <c:v>1000</c:v>
                </c:pt>
                <c:pt idx="29">
                  <c:v>500</c:v>
                </c:pt>
                <c:pt idx="30">
                  <c:v>750</c:v>
                </c:pt>
                <c:pt idx="31">
                  <c:v>1000</c:v>
                </c:pt>
                <c:pt idx="32">
                  <c:v>630</c:v>
                </c:pt>
                <c:pt idx="33">
                  <c:v>900</c:v>
                </c:pt>
                <c:pt idx="34">
                  <c:v>950</c:v>
                </c:pt>
                <c:pt idx="35">
                  <c:v>1000</c:v>
                </c:pt>
                <c:pt idx="36">
                  <c:v>600</c:v>
                </c:pt>
                <c:pt idx="37">
                  <c:v>750</c:v>
                </c:pt>
                <c:pt idx="38">
                  <c:v>600</c:v>
                </c:pt>
                <c:pt idx="39">
                  <c:v>1000</c:v>
                </c:pt>
                <c:pt idx="40">
                  <c:v>350</c:v>
                </c:pt>
                <c:pt idx="41">
                  <c:v>500</c:v>
                </c:pt>
                <c:pt idx="42">
                  <c:v>550</c:v>
                </c:pt>
                <c:pt idx="43">
                  <c:v>800</c:v>
                </c:pt>
                <c:pt idx="44">
                  <c:v>450</c:v>
                </c:pt>
                <c:pt idx="45">
                  <c:v>350</c:v>
                </c:pt>
                <c:pt idx="46">
                  <c:v>600</c:v>
                </c:pt>
                <c:pt idx="47">
                  <c:v>380</c:v>
                </c:pt>
                <c:pt idx="48">
                  <c:v>600</c:v>
                </c:pt>
                <c:pt idx="49">
                  <c:v>550</c:v>
                </c:pt>
                <c:pt idx="50">
                  <c:v>400</c:v>
                </c:pt>
                <c:pt idx="51">
                  <c:v>350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84-48E2-BBE4-3B2E59B1A4BC}"/>
            </c:ext>
          </c:extLst>
        </c:ser>
        <c:ser>
          <c:idx val="2"/>
          <c:order val="2"/>
          <c:tx>
            <c:strRef>
              <c:f>'2021年全井戸集計表'!$CZ$2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'2021年全井戸集計表'!$CZ$3:$CZ$54</c:f>
              <c:numCache>
                <c:formatCode>General</c:formatCode>
                <c:ptCount val="52"/>
                <c:pt idx="0">
                  <c:v>3200</c:v>
                </c:pt>
                <c:pt idx="1">
                  <c:v>4000</c:v>
                </c:pt>
                <c:pt idx="2">
                  <c:v>3800</c:v>
                </c:pt>
                <c:pt idx="3">
                  <c:v>4000</c:v>
                </c:pt>
                <c:pt idx="4">
                  <c:v>3600</c:v>
                </c:pt>
                <c:pt idx="5">
                  <c:v>3800</c:v>
                </c:pt>
                <c:pt idx="6">
                  <c:v>3500</c:v>
                </c:pt>
                <c:pt idx="7">
                  <c:v>3700</c:v>
                </c:pt>
                <c:pt idx="8">
                  <c:v>2000</c:v>
                </c:pt>
                <c:pt idx="9">
                  <c:v>3800</c:v>
                </c:pt>
                <c:pt idx="10">
                  <c:v>3000</c:v>
                </c:pt>
                <c:pt idx="11">
                  <c:v>4000</c:v>
                </c:pt>
                <c:pt idx="12">
                  <c:v>4000</c:v>
                </c:pt>
                <c:pt idx="13">
                  <c:v>3600</c:v>
                </c:pt>
                <c:pt idx="14">
                  <c:v>3800</c:v>
                </c:pt>
                <c:pt idx="15">
                  <c:v>3200</c:v>
                </c:pt>
                <c:pt idx="16">
                  <c:v>3600</c:v>
                </c:pt>
                <c:pt idx="17">
                  <c:v>3000</c:v>
                </c:pt>
                <c:pt idx="18">
                  <c:v>3700</c:v>
                </c:pt>
                <c:pt idx="19">
                  <c:v>3500</c:v>
                </c:pt>
                <c:pt idx="20">
                  <c:v>3500</c:v>
                </c:pt>
                <c:pt idx="21">
                  <c:v>3800</c:v>
                </c:pt>
                <c:pt idx="22">
                  <c:v>3800</c:v>
                </c:pt>
                <c:pt idx="23">
                  <c:v>3200</c:v>
                </c:pt>
                <c:pt idx="24">
                  <c:v>3700</c:v>
                </c:pt>
                <c:pt idx="25">
                  <c:v>3500</c:v>
                </c:pt>
                <c:pt idx="26">
                  <c:v>3600</c:v>
                </c:pt>
                <c:pt idx="27">
                  <c:v>3000</c:v>
                </c:pt>
                <c:pt idx="28">
                  <c:v>3600</c:v>
                </c:pt>
                <c:pt idx="29">
                  <c:v>3600</c:v>
                </c:pt>
                <c:pt idx="30">
                  <c:v>3000</c:v>
                </c:pt>
                <c:pt idx="31">
                  <c:v>3200</c:v>
                </c:pt>
                <c:pt idx="32">
                  <c:v>3000</c:v>
                </c:pt>
                <c:pt idx="33">
                  <c:v>3500</c:v>
                </c:pt>
                <c:pt idx="34">
                  <c:v>3800</c:v>
                </c:pt>
                <c:pt idx="35">
                  <c:v>3800</c:v>
                </c:pt>
                <c:pt idx="36">
                  <c:v>2800</c:v>
                </c:pt>
                <c:pt idx="37">
                  <c:v>3200</c:v>
                </c:pt>
                <c:pt idx="38">
                  <c:v>3000</c:v>
                </c:pt>
                <c:pt idx="39">
                  <c:v>3200</c:v>
                </c:pt>
                <c:pt idx="40">
                  <c:v>3200</c:v>
                </c:pt>
                <c:pt idx="41">
                  <c:v>3500</c:v>
                </c:pt>
                <c:pt idx="42">
                  <c:v>4000</c:v>
                </c:pt>
                <c:pt idx="43">
                  <c:v>3600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3800</c:v>
                </c:pt>
                <c:pt idx="48">
                  <c:v>3300</c:v>
                </c:pt>
                <c:pt idx="49">
                  <c:v>3400</c:v>
                </c:pt>
                <c:pt idx="50">
                  <c:v>2800</c:v>
                </c:pt>
                <c:pt idx="51">
                  <c:v>2600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284-48E2-BBE4-3B2E59B1A4BC}"/>
            </c:ext>
          </c:extLst>
        </c:ser>
        <c:ser>
          <c:idx val="3"/>
          <c:order val="3"/>
          <c:tx>
            <c:strRef>
              <c:f>'2021年全井戸集計表'!$DA$2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'2021年全井戸集計表'!$DA$3:$DA$54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  <c:pt idx="13">
                  <c:v>15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12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12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20</c:v>
                </c:pt>
                <c:pt idx="28">
                  <c:v>15</c:v>
                </c:pt>
                <c:pt idx="29">
                  <c:v>15</c:v>
                </c:pt>
                <c:pt idx="30">
                  <c:v>12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12</c:v>
                </c:pt>
                <c:pt idx="35">
                  <c:v>15</c:v>
                </c:pt>
                <c:pt idx="36">
                  <c:v>12</c:v>
                </c:pt>
                <c:pt idx="37">
                  <c:v>20</c:v>
                </c:pt>
                <c:pt idx="38">
                  <c:v>12</c:v>
                </c:pt>
                <c:pt idx="39">
                  <c:v>20</c:v>
                </c:pt>
                <c:pt idx="40">
                  <c:v>12</c:v>
                </c:pt>
                <c:pt idx="41">
                  <c:v>20</c:v>
                </c:pt>
                <c:pt idx="42">
                  <c:v>12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12</c:v>
                </c:pt>
                <c:pt idx="48">
                  <c:v>15</c:v>
                </c:pt>
                <c:pt idx="49">
                  <c:v>15</c:v>
                </c:pt>
                <c:pt idx="50">
                  <c:v>20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284-48E2-BBE4-3B2E59B1A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461872"/>
        <c:axId val="556462264"/>
      </c:lineChart>
      <c:catAx>
        <c:axId val="55646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6462264"/>
        <c:crosses val="autoZero"/>
        <c:auto val="1"/>
        <c:lblAlgn val="ctr"/>
        <c:lblOffset val="100"/>
        <c:noMultiLvlLbl val="0"/>
      </c:catAx>
      <c:valAx>
        <c:axId val="556462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6461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layout>
        <c:manualLayout>
          <c:xMode val="edge"/>
          <c:yMode val="edge"/>
          <c:x val="0.20867472701814732"/>
          <c:y val="4.454344546707307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'2021年全井戸集計表'!$DB$3:$DB$54</c:f>
              <c:numCache>
                <c:formatCode>General</c:formatCode>
                <c:ptCount val="52"/>
                <c:pt idx="0">
                  <c:v>480</c:v>
                </c:pt>
                <c:pt idx="1">
                  <c:v>530</c:v>
                </c:pt>
                <c:pt idx="2">
                  <c:v>500</c:v>
                </c:pt>
                <c:pt idx="3">
                  <c:v>350</c:v>
                </c:pt>
                <c:pt idx="4">
                  <c:v>250</c:v>
                </c:pt>
                <c:pt idx="5">
                  <c:v>260</c:v>
                </c:pt>
                <c:pt idx="6">
                  <c:v>50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100</c:v>
                </c:pt>
                <c:pt idx="11">
                  <c:v>130</c:v>
                </c:pt>
                <c:pt idx="12">
                  <c:v>150</c:v>
                </c:pt>
                <c:pt idx="13">
                  <c:v>180</c:v>
                </c:pt>
                <c:pt idx="14">
                  <c:v>380</c:v>
                </c:pt>
                <c:pt idx="15">
                  <c:v>400</c:v>
                </c:pt>
                <c:pt idx="16">
                  <c:v>250</c:v>
                </c:pt>
                <c:pt idx="17">
                  <c:v>200</c:v>
                </c:pt>
                <c:pt idx="18">
                  <c:v>200</c:v>
                </c:pt>
                <c:pt idx="19">
                  <c:v>280</c:v>
                </c:pt>
                <c:pt idx="20">
                  <c:v>300</c:v>
                </c:pt>
                <c:pt idx="21">
                  <c:v>480</c:v>
                </c:pt>
                <c:pt idx="22">
                  <c:v>480</c:v>
                </c:pt>
                <c:pt idx="23">
                  <c:v>480</c:v>
                </c:pt>
                <c:pt idx="24">
                  <c:v>550</c:v>
                </c:pt>
                <c:pt idx="25">
                  <c:v>330</c:v>
                </c:pt>
                <c:pt idx="26">
                  <c:v>150</c:v>
                </c:pt>
                <c:pt idx="27">
                  <c:v>420</c:v>
                </c:pt>
                <c:pt idx="28">
                  <c:v>280</c:v>
                </c:pt>
                <c:pt idx="29">
                  <c:v>400</c:v>
                </c:pt>
                <c:pt idx="30">
                  <c:v>400</c:v>
                </c:pt>
                <c:pt idx="31">
                  <c:v>350</c:v>
                </c:pt>
                <c:pt idx="32">
                  <c:v>350</c:v>
                </c:pt>
                <c:pt idx="33">
                  <c:v>450</c:v>
                </c:pt>
                <c:pt idx="34">
                  <c:v>550</c:v>
                </c:pt>
                <c:pt idx="35">
                  <c:v>500</c:v>
                </c:pt>
                <c:pt idx="36">
                  <c:v>450</c:v>
                </c:pt>
                <c:pt idx="37">
                  <c:v>400</c:v>
                </c:pt>
                <c:pt idx="38">
                  <c:v>450</c:v>
                </c:pt>
                <c:pt idx="39">
                  <c:v>200</c:v>
                </c:pt>
                <c:pt idx="40">
                  <c:v>380</c:v>
                </c:pt>
                <c:pt idx="41">
                  <c:v>380</c:v>
                </c:pt>
                <c:pt idx="42">
                  <c:v>300</c:v>
                </c:pt>
                <c:pt idx="43">
                  <c:v>210</c:v>
                </c:pt>
                <c:pt idx="44">
                  <c:v>230</c:v>
                </c:pt>
                <c:pt idx="45">
                  <c:v>140</c:v>
                </c:pt>
                <c:pt idx="46">
                  <c:v>110</c:v>
                </c:pt>
                <c:pt idx="47">
                  <c:v>150</c:v>
                </c:pt>
                <c:pt idx="48">
                  <c:v>140</c:v>
                </c:pt>
                <c:pt idx="49">
                  <c:v>140</c:v>
                </c:pt>
                <c:pt idx="50">
                  <c:v>110</c:v>
                </c:pt>
                <c:pt idx="51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AD-4F03-8356-3F995F5D94F7}"/>
            </c:ext>
          </c:extLst>
        </c:ser>
        <c:ser>
          <c:idx val="1"/>
          <c:order val="1"/>
          <c:tx>
            <c:strRef>
              <c:f>'2021年全井戸集計表'!$DC$2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'2021年全井戸集計表'!$DC$3:$DC$54</c:f>
              <c:numCache>
                <c:formatCode>General</c:formatCode>
                <c:ptCount val="52"/>
                <c:pt idx="0">
                  <c:v>200</c:v>
                </c:pt>
                <c:pt idx="1">
                  <c:v>190</c:v>
                </c:pt>
                <c:pt idx="2">
                  <c:v>170</c:v>
                </c:pt>
                <c:pt idx="3">
                  <c:v>180</c:v>
                </c:pt>
                <c:pt idx="4">
                  <c:v>160</c:v>
                </c:pt>
                <c:pt idx="5">
                  <c:v>200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140</c:v>
                </c:pt>
                <c:pt idx="10">
                  <c:v>130</c:v>
                </c:pt>
                <c:pt idx="11">
                  <c:v>140</c:v>
                </c:pt>
                <c:pt idx="12">
                  <c:v>150</c:v>
                </c:pt>
                <c:pt idx="13">
                  <c:v>200</c:v>
                </c:pt>
                <c:pt idx="14">
                  <c:v>190</c:v>
                </c:pt>
                <c:pt idx="15">
                  <c:v>150</c:v>
                </c:pt>
                <c:pt idx="16">
                  <c:v>170</c:v>
                </c:pt>
                <c:pt idx="17">
                  <c:v>150</c:v>
                </c:pt>
                <c:pt idx="18">
                  <c:v>140</c:v>
                </c:pt>
                <c:pt idx="19">
                  <c:v>140</c:v>
                </c:pt>
                <c:pt idx="20">
                  <c:v>140</c:v>
                </c:pt>
                <c:pt idx="21">
                  <c:v>150</c:v>
                </c:pt>
                <c:pt idx="22">
                  <c:v>190</c:v>
                </c:pt>
                <c:pt idx="23">
                  <c:v>180</c:v>
                </c:pt>
                <c:pt idx="24">
                  <c:v>150</c:v>
                </c:pt>
                <c:pt idx="25">
                  <c:v>150</c:v>
                </c:pt>
                <c:pt idx="26">
                  <c:v>160</c:v>
                </c:pt>
                <c:pt idx="27">
                  <c:v>150</c:v>
                </c:pt>
                <c:pt idx="28">
                  <c:v>150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160</c:v>
                </c:pt>
                <c:pt idx="33">
                  <c:v>150</c:v>
                </c:pt>
                <c:pt idx="34">
                  <c:v>140</c:v>
                </c:pt>
                <c:pt idx="35">
                  <c:v>150</c:v>
                </c:pt>
                <c:pt idx="36">
                  <c:v>150</c:v>
                </c:pt>
                <c:pt idx="37">
                  <c:v>160</c:v>
                </c:pt>
                <c:pt idx="38">
                  <c:v>150</c:v>
                </c:pt>
                <c:pt idx="39">
                  <c:v>150</c:v>
                </c:pt>
                <c:pt idx="40">
                  <c:v>150</c:v>
                </c:pt>
                <c:pt idx="41">
                  <c:v>150</c:v>
                </c:pt>
                <c:pt idx="42">
                  <c:v>150</c:v>
                </c:pt>
                <c:pt idx="43">
                  <c:v>150</c:v>
                </c:pt>
                <c:pt idx="44">
                  <c:v>150</c:v>
                </c:pt>
                <c:pt idx="45">
                  <c:v>150</c:v>
                </c:pt>
                <c:pt idx="46">
                  <c:v>140</c:v>
                </c:pt>
                <c:pt idx="47">
                  <c:v>140</c:v>
                </c:pt>
                <c:pt idx="48">
                  <c:v>140</c:v>
                </c:pt>
                <c:pt idx="49">
                  <c:v>140</c:v>
                </c:pt>
                <c:pt idx="50">
                  <c:v>150</c:v>
                </c:pt>
                <c:pt idx="51">
                  <c:v>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AD-4F03-8356-3F995F5D94F7}"/>
            </c:ext>
          </c:extLst>
        </c:ser>
        <c:ser>
          <c:idx val="2"/>
          <c:order val="2"/>
          <c:tx>
            <c:strRef>
              <c:f>'2021年全井戸集計表'!$DD$2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'2021年全井戸集計表'!$DD$3:$DD$54</c:f>
              <c:numCache>
                <c:formatCode>General</c:formatCode>
                <c:ptCount val="52"/>
                <c:pt idx="0">
                  <c:v>100</c:v>
                </c:pt>
                <c:pt idx="1">
                  <c:v>100</c:v>
                </c:pt>
                <c:pt idx="2">
                  <c:v>120</c:v>
                </c:pt>
                <c:pt idx="3">
                  <c:v>90</c:v>
                </c:pt>
                <c:pt idx="4">
                  <c:v>120</c:v>
                </c:pt>
                <c:pt idx="5">
                  <c:v>75</c:v>
                </c:pt>
                <c:pt idx="6">
                  <c:v>70</c:v>
                </c:pt>
                <c:pt idx="7">
                  <c:v>60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75</c:v>
                </c:pt>
                <c:pt idx="13">
                  <c:v>70</c:v>
                </c:pt>
                <c:pt idx="14">
                  <c:v>75</c:v>
                </c:pt>
                <c:pt idx="15">
                  <c:v>110</c:v>
                </c:pt>
                <c:pt idx="16">
                  <c:v>100</c:v>
                </c:pt>
                <c:pt idx="17">
                  <c:v>90</c:v>
                </c:pt>
                <c:pt idx="18">
                  <c:v>75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75</c:v>
                </c:pt>
                <c:pt idx="23">
                  <c:v>100</c:v>
                </c:pt>
                <c:pt idx="24">
                  <c:v>100</c:v>
                </c:pt>
                <c:pt idx="25">
                  <c:v>130</c:v>
                </c:pt>
                <c:pt idx="26">
                  <c:v>140</c:v>
                </c:pt>
                <c:pt idx="27">
                  <c:v>140</c:v>
                </c:pt>
                <c:pt idx="28">
                  <c:v>140</c:v>
                </c:pt>
                <c:pt idx="29">
                  <c:v>140</c:v>
                </c:pt>
                <c:pt idx="30">
                  <c:v>120</c:v>
                </c:pt>
                <c:pt idx="31">
                  <c:v>150</c:v>
                </c:pt>
                <c:pt idx="32">
                  <c:v>150</c:v>
                </c:pt>
                <c:pt idx="33">
                  <c:v>140</c:v>
                </c:pt>
                <c:pt idx="34">
                  <c:v>150</c:v>
                </c:pt>
                <c:pt idx="35">
                  <c:v>140</c:v>
                </c:pt>
                <c:pt idx="36">
                  <c:v>150</c:v>
                </c:pt>
                <c:pt idx="37">
                  <c:v>140</c:v>
                </c:pt>
                <c:pt idx="38">
                  <c:v>140</c:v>
                </c:pt>
                <c:pt idx="39">
                  <c:v>140</c:v>
                </c:pt>
                <c:pt idx="40">
                  <c:v>150</c:v>
                </c:pt>
                <c:pt idx="41">
                  <c:v>150</c:v>
                </c:pt>
                <c:pt idx="42">
                  <c:v>160</c:v>
                </c:pt>
                <c:pt idx="43">
                  <c:v>150</c:v>
                </c:pt>
                <c:pt idx="44">
                  <c:v>120</c:v>
                </c:pt>
                <c:pt idx="45">
                  <c:v>120</c:v>
                </c:pt>
                <c:pt idx="46">
                  <c:v>90</c:v>
                </c:pt>
                <c:pt idx="47">
                  <c:v>90</c:v>
                </c:pt>
                <c:pt idx="48">
                  <c:v>75</c:v>
                </c:pt>
                <c:pt idx="49">
                  <c:v>75</c:v>
                </c:pt>
                <c:pt idx="50">
                  <c:v>90</c:v>
                </c:pt>
                <c:pt idx="51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DAD-4F03-8356-3F995F5D9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463048"/>
        <c:axId val="556463440"/>
      </c:lineChart>
      <c:catAx>
        <c:axId val="556463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6463440"/>
        <c:crosses val="autoZero"/>
        <c:auto val="1"/>
        <c:lblAlgn val="ctr"/>
        <c:lblOffset val="100"/>
        <c:noMultiLvlLbl val="0"/>
      </c:catAx>
      <c:valAx>
        <c:axId val="556463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6463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3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3200" b="1" i="0" baseline="0"/>
              <a:t>2021</a:t>
            </a:r>
            <a:r>
              <a:rPr lang="ja-JP" altLang="en-US" sz="3200" b="1" i="0" baseline="0"/>
              <a:t>年大塚山</a:t>
            </a:r>
            <a:r>
              <a:rPr lang="ja-JP" altLang="ja-JP" sz="3200" b="1" i="0" baseline="0">
                <a:effectLst/>
              </a:rPr>
              <a:t>第</a:t>
            </a:r>
            <a:r>
              <a:rPr lang="en-US" altLang="ja-JP" sz="3200" b="1" i="0" baseline="0">
                <a:effectLst/>
              </a:rPr>
              <a:t>2</a:t>
            </a:r>
            <a:r>
              <a:rPr lang="ja-JP" altLang="ja-JP" sz="3200" b="1" i="0" baseline="0">
                <a:effectLst/>
              </a:rPr>
              <a:t>処分場　各観測井の地下水位グラフ（全井戸）</a:t>
            </a:r>
            <a:endParaRPr lang="ja-JP" altLang="ja-JP" sz="32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696457411158424E-3"/>
          <c:y val="8.0947877579585964E-2"/>
          <c:w val="0.98287820003734849"/>
          <c:h val="0.85600638391831052"/>
        </c:manualLayout>
      </c:layout>
      <c:lineChart>
        <c:grouping val="standard"/>
        <c:varyColors val="0"/>
        <c:ser>
          <c:idx val="0"/>
          <c:order val="0"/>
          <c:tx>
            <c:strRef>
              <c:f>'2021年全井戸集計表'!$C$2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'2021年全井戸集計表'!$C$3:$C$54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08-40C9-81D2-D3A1B6B187F5}"/>
            </c:ext>
          </c:extLst>
        </c:ser>
        <c:ser>
          <c:idx val="1"/>
          <c:order val="1"/>
          <c:tx>
            <c:strRef>
              <c:f>'2021年全井戸集計表'!$D$2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'2021年全井戸集計表'!$D$3:$D$54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08-40C9-81D2-D3A1B6B187F5}"/>
            </c:ext>
          </c:extLst>
        </c:ser>
        <c:ser>
          <c:idx val="2"/>
          <c:order val="2"/>
          <c:tx>
            <c:strRef>
              <c:f>'2021年全井戸集計表'!$E$2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'2021年全井戸集計表'!$E$3:$E$54</c:f>
              <c:numCache>
                <c:formatCode>0.000_ </c:formatCode>
                <c:ptCount val="52"/>
                <c:pt idx="0">
                  <c:v>53.231999999999999</c:v>
                </c:pt>
                <c:pt idx="1">
                  <c:v>53.155999999999999</c:v>
                </c:pt>
                <c:pt idx="2">
                  <c:v>53.095999999999997</c:v>
                </c:pt>
                <c:pt idx="3">
                  <c:v>53.042000000000002</c:v>
                </c:pt>
                <c:pt idx="4">
                  <c:v>53.613</c:v>
                </c:pt>
                <c:pt idx="5">
                  <c:v>53.875999999999998</c:v>
                </c:pt>
                <c:pt idx="6">
                  <c:v>53.991</c:v>
                </c:pt>
                <c:pt idx="7">
                  <c:v>54.113999999999997</c:v>
                </c:pt>
                <c:pt idx="8">
                  <c:v>54.054000000000002</c:v>
                </c:pt>
                <c:pt idx="9">
                  <c:v>53.923999999999999</c:v>
                </c:pt>
                <c:pt idx="10">
                  <c:v>54.206000000000003</c:v>
                </c:pt>
                <c:pt idx="11">
                  <c:v>54.606999999999999</c:v>
                </c:pt>
                <c:pt idx="12">
                  <c:v>54.698999999999998</c:v>
                </c:pt>
                <c:pt idx="13">
                  <c:v>54.75</c:v>
                </c:pt>
                <c:pt idx="14">
                  <c:v>54.861999999999995</c:v>
                </c:pt>
                <c:pt idx="15">
                  <c:v>54.881999999999998</c:v>
                </c:pt>
                <c:pt idx="16">
                  <c:v>54.960999999999999</c:v>
                </c:pt>
                <c:pt idx="17">
                  <c:v>55.061999999999998</c:v>
                </c:pt>
                <c:pt idx="18">
                  <c:v>54.963999999999999</c:v>
                </c:pt>
                <c:pt idx="19">
                  <c:v>54.841999999999999</c:v>
                </c:pt>
                <c:pt idx="20">
                  <c:v>54.97</c:v>
                </c:pt>
                <c:pt idx="21">
                  <c:v>55.126999999999995</c:v>
                </c:pt>
                <c:pt idx="22">
                  <c:v>55.174999999999997</c:v>
                </c:pt>
                <c:pt idx="23">
                  <c:v>55.12</c:v>
                </c:pt>
                <c:pt idx="24">
                  <c:v>55.186</c:v>
                </c:pt>
                <c:pt idx="25">
                  <c:v>54.610999999999997</c:v>
                </c:pt>
                <c:pt idx="26">
                  <c:v>56.387999999999998</c:v>
                </c:pt>
                <c:pt idx="27">
                  <c:v>56.515000000000001</c:v>
                </c:pt>
                <c:pt idx="28">
                  <c:v>56.593999999999994</c:v>
                </c:pt>
                <c:pt idx="29">
                  <c:v>56.076000000000001</c:v>
                </c:pt>
                <c:pt idx="30">
                  <c:v>56.808</c:v>
                </c:pt>
                <c:pt idx="31">
                  <c:v>56.084999999999994</c:v>
                </c:pt>
                <c:pt idx="32">
                  <c:v>55.966999999999999</c:v>
                </c:pt>
                <c:pt idx="33">
                  <c:v>56.601999999999997</c:v>
                </c:pt>
                <c:pt idx="34">
                  <c:v>56.292000000000002</c:v>
                </c:pt>
                <c:pt idx="35">
                  <c:v>55.964999999999996</c:v>
                </c:pt>
                <c:pt idx="36">
                  <c:v>56.352999999999994</c:v>
                </c:pt>
                <c:pt idx="37">
                  <c:v>56.721999999999994</c:v>
                </c:pt>
                <c:pt idx="38">
                  <c:v>56.716999999999999</c:v>
                </c:pt>
                <c:pt idx="39">
                  <c:v>57.92</c:v>
                </c:pt>
                <c:pt idx="40">
                  <c:v>57.067999999999998</c:v>
                </c:pt>
                <c:pt idx="41">
                  <c:v>56.456999999999994</c:v>
                </c:pt>
                <c:pt idx="42">
                  <c:v>56.345999999999997</c:v>
                </c:pt>
                <c:pt idx="43">
                  <c:v>56.798999999999999</c:v>
                </c:pt>
                <c:pt idx="44">
                  <c:v>56.8</c:v>
                </c:pt>
                <c:pt idx="45">
                  <c:v>57.528999999999996</c:v>
                </c:pt>
                <c:pt idx="46">
                  <c:v>56.821999999999996</c:v>
                </c:pt>
                <c:pt idx="47">
                  <c:v>56.699999999999996</c:v>
                </c:pt>
                <c:pt idx="48">
                  <c:v>56.652000000000001</c:v>
                </c:pt>
                <c:pt idx="49">
                  <c:v>56.79</c:v>
                </c:pt>
                <c:pt idx="50">
                  <c:v>56.830999999999996</c:v>
                </c:pt>
                <c:pt idx="51">
                  <c:v>56.706999999999994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08-40C9-81D2-D3A1B6B187F5}"/>
            </c:ext>
          </c:extLst>
        </c:ser>
        <c:ser>
          <c:idx val="3"/>
          <c:order val="3"/>
          <c:tx>
            <c:strRef>
              <c:f>'2021年全井戸集計表'!$F$2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'2021年全井戸集計表'!$F$3:$F$54</c:f>
              <c:numCache>
                <c:formatCode>0.000_ </c:formatCode>
                <c:ptCount val="52"/>
                <c:pt idx="0">
                  <c:v>48.462000000000003</c:v>
                </c:pt>
                <c:pt idx="1">
                  <c:v>48.419000000000004</c:v>
                </c:pt>
                <c:pt idx="2">
                  <c:v>48.433000000000007</c:v>
                </c:pt>
                <c:pt idx="3">
                  <c:v>48.421000000000006</c:v>
                </c:pt>
                <c:pt idx="4">
                  <c:v>49.957000000000008</c:v>
                </c:pt>
                <c:pt idx="5">
                  <c:v>49.563000000000002</c:v>
                </c:pt>
                <c:pt idx="6">
                  <c:v>50.027000000000001</c:v>
                </c:pt>
                <c:pt idx="7">
                  <c:v>50.13</c:v>
                </c:pt>
                <c:pt idx="8">
                  <c:v>50.254000000000005</c:v>
                </c:pt>
                <c:pt idx="9">
                  <c:v>50.252000000000002</c:v>
                </c:pt>
                <c:pt idx="10">
                  <c:v>50.685000000000002</c:v>
                </c:pt>
                <c:pt idx="11">
                  <c:v>50.581000000000003</c:v>
                </c:pt>
                <c:pt idx="12">
                  <c:v>50.657000000000004</c:v>
                </c:pt>
                <c:pt idx="13">
                  <c:v>50.774000000000001</c:v>
                </c:pt>
                <c:pt idx="14">
                  <c:v>50.971000000000004</c:v>
                </c:pt>
                <c:pt idx="15">
                  <c:v>51.369</c:v>
                </c:pt>
                <c:pt idx="16">
                  <c:v>51.6</c:v>
                </c:pt>
                <c:pt idx="17">
                  <c:v>51.947000000000003</c:v>
                </c:pt>
                <c:pt idx="18">
                  <c:v>51.843000000000004</c:v>
                </c:pt>
                <c:pt idx="19">
                  <c:v>51.822000000000003</c:v>
                </c:pt>
                <c:pt idx="20">
                  <c:v>52.146000000000001</c:v>
                </c:pt>
                <c:pt idx="21">
                  <c:v>52.322000000000003</c:v>
                </c:pt>
                <c:pt idx="22">
                  <c:v>53.397000000000006</c:v>
                </c:pt>
                <c:pt idx="23">
                  <c:v>52.375</c:v>
                </c:pt>
                <c:pt idx="24">
                  <c:v>53.892000000000003</c:v>
                </c:pt>
                <c:pt idx="25">
                  <c:v>51.153000000000006</c:v>
                </c:pt>
                <c:pt idx="26">
                  <c:v>54.311999999999998</c:v>
                </c:pt>
                <c:pt idx="27">
                  <c:v>53.242000000000004</c:v>
                </c:pt>
                <c:pt idx="28">
                  <c:v>53.631</c:v>
                </c:pt>
                <c:pt idx="29">
                  <c:v>52.975000000000001</c:v>
                </c:pt>
                <c:pt idx="30">
                  <c:v>53.826999999999998</c:v>
                </c:pt>
                <c:pt idx="31">
                  <c:v>52.886000000000003</c:v>
                </c:pt>
                <c:pt idx="32">
                  <c:v>53.054000000000002</c:v>
                </c:pt>
                <c:pt idx="33">
                  <c:v>53.578000000000003</c:v>
                </c:pt>
                <c:pt idx="34">
                  <c:v>53.466000000000001</c:v>
                </c:pt>
                <c:pt idx="35">
                  <c:v>53.617000000000004</c:v>
                </c:pt>
                <c:pt idx="36">
                  <c:v>54.222000000000001</c:v>
                </c:pt>
                <c:pt idx="37">
                  <c:v>54.597999999999999</c:v>
                </c:pt>
                <c:pt idx="38">
                  <c:v>54.314999999999998</c:v>
                </c:pt>
                <c:pt idx="39">
                  <c:v>58.413000000000004</c:v>
                </c:pt>
                <c:pt idx="40">
                  <c:v>54.582000000000001</c:v>
                </c:pt>
                <c:pt idx="41">
                  <c:v>53.865000000000002</c:v>
                </c:pt>
                <c:pt idx="42">
                  <c:v>54.044000000000004</c:v>
                </c:pt>
                <c:pt idx="43">
                  <c:v>54.403000000000006</c:v>
                </c:pt>
                <c:pt idx="44">
                  <c:v>55.013000000000005</c:v>
                </c:pt>
                <c:pt idx="45">
                  <c:v>57.651000000000003</c:v>
                </c:pt>
                <c:pt idx="46">
                  <c:v>55.455000000000005</c:v>
                </c:pt>
                <c:pt idx="47">
                  <c:v>54.92</c:v>
                </c:pt>
                <c:pt idx="48">
                  <c:v>54.882000000000005</c:v>
                </c:pt>
                <c:pt idx="49">
                  <c:v>55.02</c:v>
                </c:pt>
                <c:pt idx="50">
                  <c:v>56.118000000000002</c:v>
                </c:pt>
                <c:pt idx="51">
                  <c:v>55.578000000000003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08-40C9-81D2-D3A1B6B187F5}"/>
            </c:ext>
          </c:extLst>
        </c:ser>
        <c:ser>
          <c:idx val="4"/>
          <c:order val="4"/>
          <c:tx>
            <c:strRef>
              <c:f>'2021年全井戸集計表'!$G$2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'2021年全井戸集計表'!$G$3:$G$54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08-40C9-81D2-D3A1B6B187F5}"/>
            </c:ext>
          </c:extLst>
        </c:ser>
        <c:ser>
          <c:idx val="5"/>
          <c:order val="5"/>
          <c:tx>
            <c:strRef>
              <c:f>'2021年全井戸集計表'!$H$2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'2021年全井戸集計表'!$H$3:$H$54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E08-40C9-81D2-D3A1B6B187F5}"/>
            </c:ext>
          </c:extLst>
        </c:ser>
        <c:ser>
          <c:idx val="6"/>
          <c:order val="6"/>
          <c:tx>
            <c:strRef>
              <c:f>'2021年全井戸集計表'!$I$2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'2021年全井戸集計表'!$I$3:$I$54</c:f>
              <c:numCache>
                <c:formatCode>0.000_ </c:formatCode>
                <c:ptCount val="52"/>
                <c:pt idx="0">
                  <c:v>51.952999999999989</c:v>
                </c:pt>
                <c:pt idx="1">
                  <c:v>51.804999999999993</c:v>
                </c:pt>
                <c:pt idx="2">
                  <c:v>51.743999999999993</c:v>
                </c:pt>
                <c:pt idx="3">
                  <c:v>51.72999999999999</c:v>
                </c:pt>
                <c:pt idx="4">
                  <c:v>51.904999999999994</c:v>
                </c:pt>
                <c:pt idx="5">
                  <c:v>51.900999999999996</c:v>
                </c:pt>
                <c:pt idx="6">
                  <c:v>51.881999999999991</c:v>
                </c:pt>
                <c:pt idx="7">
                  <c:v>51.971999999999994</c:v>
                </c:pt>
                <c:pt idx="8">
                  <c:v>51.85499999999999</c:v>
                </c:pt>
                <c:pt idx="9">
                  <c:v>51.817999999999991</c:v>
                </c:pt>
                <c:pt idx="10">
                  <c:v>52.275999999999996</c:v>
                </c:pt>
                <c:pt idx="11">
                  <c:v>52.60199999999999</c:v>
                </c:pt>
                <c:pt idx="12">
                  <c:v>52.602999999999994</c:v>
                </c:pt>
                <c:pt idx="13">
                  <c:v>52.755999999999993</c:v>
                </c:pt>
                <c:pt idx="14">
                  <c:v>52.553999999999995</c:v>
                </c:pt>
                <c:pt idx="15">
                  <c:v>52.890999999999991</c:v>
                </c:pt>
                <c:pt idx="16">
                  <c:v>52.74499999999999</c:v>
                </c:pt>
                <c:pt idx="17">
                  <c:v>52.867999999999995</c:v>
                </c:pt>
                <c:pt idx="18">
                  <c:v>52.724999999999994</c:v>
                </c:pt>
                <c:pt idx="19">
                  <c:v>52.684999999999995</c:v>
                </c:pt>
                <c:pt idx="20">
                  <c:v>52.826999999999991</c:v>
                </c:pt>
                <c:pt idx="21">
                  <c:v>52.822999999999993</c:v>
                </c:pt>
                <c:pt idx="22">
                  <c:v>52.753999999999991</c:v>
                </c:pt>
                <c:pt idx="23">
                  <c:v>52.643999999999991</c:v>
                </c:pt>
                <c:pt idx="24">
                  <c:v>52.74799999999999</c:v>
                </c:pt>
                <c:pt idx="25">
                  <c:v>52.322999999999993</c:v>
                </c:pt>
                <c:pt idx="26">
                  <c:v>54.449999999999996</c:v>
                </c:pt>
                <c:pt idx="27">
                  <c:v>53.11099999999999</c:v>
                </c:pt>
                <c:pt idx="28">
                  <c:v>53.259999999999991</c:v>
                </c:pt>
                <c:pt idx="29">
                  <c:v>52.941999999999993</c:v>
                </c:pt>
                <c:pt idx="30">
                  <c:v>54.093999999999994</c:v>
                </c:pt>
                <c:pt idx="31">
                  <c:v>53.056999999999995</c:v>
                </c:pt>
                <c:pt idx="32">
                  <c:v>52.950999999999993</c:v>
                </c:pt>
                <c:pt idx="33">
                  <c:v>53.123999999999995</c:v>
                </c:pt>
                <c:pt idx="34">
                  <c:v>52.996999999999993</c:v>
                </c:pt>
                <c:pt idx="35">
                  <c:v>52.889999999999993</c:v>
                </c:pt>
                <c:pt idx="36">
                  <c:v>53.139999999999993</c:v>
                </c:pt>
                <c:pt idx="37">
                  <c:v>53.285999999999994</c:v>
                </c:pt>
                <c:pt idx="38">
                  <c:v>53.196999999999996</c:v>
                </c:pt>
                <c:pt idx="39">
                  <c:v>55.569999999999993</c:v>
                </c:pt>
                <c:pt idx="40">
                  <c:v>53.591999999999992</c:v>
                </c:pt>
                <c:pt idx="41">
                  <c:v>53.009999999999991</c:v>
                </c:pt>
                <c:pt idx="42">
                  <c:v>52.935999999999993</c:v>
                </c:pt>
                <c:pt idx="43">
                  <c:v>53.332999999999991</c:v>
                </c:pt>
                <c:pt idx="44">
                  <c:v>53.401999999999994</c:v>
                </c:pt>
                <c:pt idx="45">
                  <c:v>54.891999999999996</c:v>
                </c:pt>
                <c:pt idx="46">
                  <c:v>53.689999999999991</c:v>
                </c:pt>
                <c:pt idx="47">
                  <c:v>53.438999999999993</c:v>
                </c:pt>
                <c:pt idx="48">
                  <c:v>53.41</c:v>
                </c:pt>
                <c:pt idx="49">
                  <c:v>53.319999999999993</c:v>
                </c:pt>
                <c:pt idx="50">
                  <c:v>53.666999999999994</c:v>
                </c:pt>
                <c:pt idx="51">
                  <c:v>53.541999999999994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E08-40C9-81D2-D3A1B6B187F5}"/>
            </c:ext>
          </c:extLst>
        </c:ser>
        <c:ser>
          <c:idx val="7"/>
          <c:order val="7"/>
          <c:tx>
            <c:strRef>
              <c:f>'2021年全井戸集計表'!$J$2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'2021年全井戸集計表'!$J$3:$J$54</c:f>
              <c:numCache>
                <c:formatCode>0.000_ </c:formatCode>
                <c:ptCount val="52"/>
                <c:pt idx="0">
                  <c:v>46.19</c:v>
                </c:pt>
                <c:pt idx="1">
                  <c:v>46.15</c:v>
                </c:pt>
                <c:pt idx="2">
                  <c:v>46.105999999999995</c:v>
                </c:pt>
                <c:pt idx="3">
                  <c:v>46.156999999999996</c:v>
                </c:pt>
                <c:pt idx="4">
                  <c:v>46.402000000000001</c:v>
                </c:pt>
                <c:pt idx="5">
                  <c:v>46.658000000000001</c:v>
                </c:pt>
                <c:pt idx="6">
                  <c:v>46.850999999999999</c:v>
                </c:pt>
                <c:pt idx="7">
                  <c:v>46.616</c:v>
                </c:pt>
                <c:pt idx="8">
                  <c:v>46.628999999999998</c:v>
                </c:pt>
                <c:pt idx="9">
                  <c:v>46.596999999999994</c:v>
                </c:pt>
                <c:pt idx="10">
                  <c:v>46.595999999999997</c:v>
                </c:pt>
                <c:pt idx="11">
                  <c:v>46.478999999999999</c:v>
                </c:pt>
                <c:pt idx="12">
                  <c:v>46.521000000000001</c:v>
                </c:pt>
                <c:pt idx="13">
                  <c:v>46.606999999999999</c:v>
                </c:pt>
                <c:pt idx="14">
                  <c:v>46.540999999999997</c:v>
                </c:pt>
                <c:pt idx="15">
                  <c:v>47.098999999999997</c:v>
                </c:pt>
                <c:pt idx="16">
                  <c:v>47.242999999999995</c:v>
                </c:pt>
                <c:pt idx="17">
                  <c:v>47.375999999999998</c:v>
                </c:pt>
                <c:pt idx="18">
                  <c:v>47.338999999999999</c:v>
                </c:pt>
                <c:pt idx="19">
                  <c:v>47.393999999999998</c:v>
                </c:pt>
                <c:pt idx="20">
                  <c:v>47.414999999999999</c:v>
                </c:pt>
                <c:pt idx="21">
                  <c:v>47.482999999999997</c:v>
                </c:pt>
                <c:pt idx="22">
                  <c:v>47.442999999999998</c:v>
                </c:pt>
                <c:pt idx="23">
                  <c:v>47.509</c:v>
                </c:pt>
                <c:pt idx="24">
                  <c:v>49.600999999999999</c:v>
                </c:pt>
                <c:pt idx="25">
                  <c:v>46.567999999999998</c:v>
                </c:pt>
                <c:pt idx="26">
                  <c:v>46.932000000000002</c:v>
                </c:pt>
                <c:pt idx="27">
                  <c:v>46.902000000000001</c:v>
                </c:pt>
                <c:pt idx="28">
                  <c:v>47.771000000000001</c:v>
                </c:pt>
                <c:pt idx="29">
                  <c:v>46.850999999999999</c:v>
                </c:pt>
                <c:pt idx="30">
                  <c:v>47.203999999999994</c:v>
                </c:pt>
                <c:pt idx="31">
                  <c:v>46.923000000000002</c:v>
                </c:pt>
                <c:pt idx="32">
                  <c:v>46.957999999999998</c:v>
                </c:pt>
                <c:pt idx="33">
                  <c:v>47.31</c:v>
                </c:pt>
                <c:pt idx="34">
                  <c:v>47.338999999999999</c:v>
                </c:pt>
                <c:pt idx="35">
                  <c:v>47.382999999999996</c:v>
                </c:pt>
                <c:pt idx="36">
                  <c:v>47.557000000000002</c:v>
                </c:pt>
                <c:pt idx="37">
                  <c:v>47.617999999999995</c:v>
                </c:pt>
                <c:pt idx="38">
                  <c:v>47.585999999999999</c:v>
                </c:pt>
                <c:pt idx="39">
                  <c:v>55.44</c:v>
                </c:pt>
                <c:pt idx="40">
                  <c:v>47.021000000000001</c:v>
                </c:pt>
                <c:pt idx="41">
                  <c:v>46.929000000000002</c:v>
                </c:pt>
                <c:pt idx="42">
                  <c:v>47.060999999999993</c:v>
                </c:pt>
                <c:pt idx="43">
                  <c:v>47.668999999999997</c:v>
                </c:pt>
                <c:pt idx="44">
                  <c:v>49.408999999999999</c:v>
                </c:pt>
                <c:pt idx="45">
                  <c:v>55.182000000000002</c:v>
                </c:pt>
                <c:pt idx="46">
                  <c:v>48.235999999999997</c:v>
                </c:pt>
                <c:pt idx="47">
                  <c:v>48.298000000000002</c:v>
                </c:pt>
                <c:pt idx="48">
                  <c:v>48.217999999999996</c:v>
                </c:pt>
                <c:pt idx="49">
                  <c:v>48.356999999999999</c:v>
                </c:pt>
                <c:pt idx="50">
                  <c:v>48.762999999999998</c:v>
                </c:pt>
                <c:pt idx="51">
                  <c:v>49.072000000000003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E08-40C9-81D2-D3A1B6B187F5}"/>
            </c:ext>
          </c:extLst>
        </c:ser>
        <c:ser>
          <c:idx val="8"/>
          <c:order val="8"/>
          <c:tx>
            <c:strRef>
              <c:f>'2021年全井戸集計表'!$K$2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'2021年全井戸集計表'!$K$3:$K$54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E08-40C9-81D2-D3A1B6B187F5}"/>
            </c:ext>
          </c:extLst>
        </c:ser>
        <c:ser>
          <c:idx val="9"/>
          <c:order val="9"/>
          <c:tx>
            <c:strRef>
              <c:f>'2021年全井戸集計表'!$L$2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'2021年全井戸集計表'!$L$3:$L$54</c:f>
              <c:numCache>
                <c:formatCode>0.000_ </c:formatCode>
                <c:ptCount val="52"/>
                <c:pt idx="0">
                  <c:v>72.201999999999998</c:v>
                </c:pt>
                <c:pt idx="1">
                  <c:v>72.158000000000001</c:v>
                </c:pt>
                <c:pt idx="2">
                  <c:v>72.203000000000003</c:v>
                </c:pt>
                <c:pt idx="3">
                  <c:v>72.051000000000002</c:v>
                </c:pt>
                <c:pt idx="4">
                  <c:v>72.183999999999997</c:v>
                </c:pt>
                <c:pt idx="5">
                  <c:v>72.015000000000001</c:v>
                </c:pt>
                <c:pt idx="6">
                  <c:v>72.335999999999999</c:v>
                </c:pt>
                <c:pt idx="7">
                  <c:v>72.034999999999997</c:v>
                </c:pt>
                <c:pt idx="8">
                  <c:v>71.882999999999996</c:v>
                </c:pt>
                <c:pt idx="9">
                  <c:v>71.72999999999999</c:v>
                </c:pt>
                <c:pt idx="10">
                  <c:v>71.948999999999998</c:v>
                </c:pt>
                <c:pt idx="11">
                  <c:v>71.825999999999993</c:v>
                </c:pt>
                <c:pt idx="12">
                  <c:v>72.001999999999995</c:v>
                </c:pt>
                <c:pt idx="13">
                  <c:v>71.959000000000003</c:v>
                </c:pt>
                <c:pt idx="14">
                  <c:v>71.531000000000006</c:v>
                </c:pt>
                <c:pt idx="15">
                  <c:v>72.024000000000001</c:v>
                </c:pt>
                <c:pt idx="16">
                  <c:v>71.959999999999994</c:v>
                </c:pt>
                <c:pt idx="17">
                  <c:v>72.004999999999995</c:v>
                </c:pt>
                <c:pt idx="18">
                  <c:v>71.936999999999998</c:v>
                </c:pt>
                <c:pt idx="19">
                  <c:v>72.102000000000004</c:v>
                </c:pt>
                <c:pt idx="20">
                  <c:v>72.051999999999992</c:v>
                </c:pt>
                <c:pt idx="21">
                  <c:v>72.054000000000002</c:v>
                </c:pt>
                <c:pt idx="22">
                  <c:v>72.051999999999992</c:v>
                </c:pt>
                <c:pt idx="23">
                  <c:v>72.131</c:v>
                </c:pt>
                <c:pt idx="24">
                  <c:v>72.128999999999991</c:v>
                </c:pt>
                <c:pt idx="25">
                  <c:v>72.134999999999991</c:v>
                </c:pt>
                <c:pt idx="26">
                  <c:v>72.225999999999999</c:v>
                </c:pt>
                <c:pt idx="27">
                  <c:v>72.259</c:v>
                </c:pt>
                <c:pt idx="28">
                  <c:v>72.248999999999995</c:v>
                </c:pt>
                <c:pt idx="29">
                  <c:v>72.381</c:v>
                </c:pt>
                <c:pt idx="30">
                  <c:v>72.271000000000001</c:v>
                </c:pt>
                <c:pt idx="31">
                  <c:v>72.289999999999992</c:v>
                </c:pt>
                <c:pt idx="32">
                  <c:v>72.305999999999997</c:v>
                </c:pt>
                <c:pt idx="33">
                  <c:v>72.399000000000001</c:v>
                </c:pt>
                <c:pt idx="34">
                  <c:v>72.364000000000004</c:v>
                </c:pt>
                <c:pt idx="35">
                  <c:v>72.313000000000002</c:v>
                </c:pt>
                <c:pt idx="36">
                  <c:v>72.356999999999999</c:v>
                </c:pt>
                <c:pt idx="37">
                  <c:v>72.376000000000005</c:v>
                </c:pt>
                <c:pt idx="38">
                  <c:v>72.418000000000006</c:v>
                </c:pt>
                <c:pt idx="39">
                  <c:v>72.486999999999995</c:v>
                </c:pt>
                <c:pt idx="40">
                  <c:v>72.513999999999996</c:v>
                </c:pt>
                <c:pt idx="41">
                  <c:v>72.456999999999994</c:v>
                </c:pt>
                <c:pt idx="42">
                  <c:v>72.451999999999998</c:v>
                </c:pt>
                <c:pt idx="43">
                  <c:v>72.501000000000005</c:v>
                </c:pt>
                <c:pt idx="44">
                  <c:v>72.537999999999997</c:v>
                </c:pt>
                <c:pt idx="45">
                  <c:v>72.462000000000003</c:v>
                </c:pt>
                <c:pt idx="46">
                  <c:v>72.652000000000001</c:v>
                </c:pt>
                <c:pt idx="47">
                  <c:v>72.477000000000004</c:v>
                </c:pt>
                <c:pt idx="48">
                  <c:v>72.451999999999998</c:v>
                </c:pt>
                <c:pt idx="49">
                  <c:v>72.703000000000003</c:v>
                </c:pt>
                <c:pt idx="50">
                  <c:v>72.655000000000001</c:v>
                </c:pt>
                <c:pt idx="51">
                  <c:v>72.617999999999995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E08-40C9-81D2-D3A1B6B187F5}"/>
            </c:ext>
          </c:extLst>
        </c:ser>
        <c:ser>
          <c:idx val="10"/>
          <c:order val="10"/>
          <c:tx>
            <c:strRef>
              <c:f>'2021年全井戸集計表'!$M$2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'2021年全井戸集計表'!$M$3:$M$54</c:f>
              <c:numCache>
                <c:formatCode>0.000_ </c:formatCode>
                <c:ptCount val="52"/>
                <c:pt idx="0">
                  <c:v>64.649000000000001</c:v>
                </c:pt>
                <c:pt idx="1">
                  <c:v>64.593000000000004</c:v>
                </c:pt>
                <c:pt idx="2">
                  <c:v>64.581999999999994</c:v>
                </c:pt>
                <c:pt idx="3">
                  <c:v>64.397999999999996</c:v>
                </c:pt>
                <c:pt idx="4">
                  <c:v>64.638000000000005</c:v>
                </c:pt>
                <c:pt idx="5">
                  <c:v>64.62</c:v>
                </c:pt>
                <c:pt idx="6">
                  <c:v>64.856999999999999</c:v>
                </c:pt>
                <c:pt idx="7">
                  <c:v>64.600999999999999</c:v>
                </c:pt>
                <c:pt idx="8">
                  <c:v>64.603999999999999</c:v>
                </c:pt>
                <c:pt idx="9">
                  <c:v>64.457999999999998</c:v>
                </c:pt>
                <c:pt idx="10">
                  <c:v>64.576999999999998</c:v>
                </c:pt>
                <c:pt idx="11">
                  <c:v>64.555000000000007</c:v>
                </c:pt>
                <c:pt idx="12">
                  <c:v>64.626000000000005</c:v>
                </c:pt>
                <c:pt idx="13">
                  <c:v>64.649000000000001</c:v>
                </c:pt>
                <c:pt idx="14">
                  <c:v>64.405000000000001</c:v>
                </c:pt>
                <c:pt idx="15">
                  <c:v>64.619</c:v>
                </c:pt>
                <c:pt idx="16">
                  <c:v>64.619</c:v>
                </c:pt>
                <c:pt idx="17">
                  <c:v>64.7</c:v>
                </c:pt>
                <c:pt idx="18">
                  <c:v>64.682000000000002</c:v>
                </c:pt>
                <c:pt idx="19">
                  <c:v>64.808999999999997</c:v>
                </c:pt>
                <c:pt idx="20">
                  <c:v>64.876999999999995</c:v>
                </c:pt>
                <c:pt idx="21">
                  <c:v>64.771999999999991</c:v>
                </c:pt>
                <c:pt idx="22">
                  <c:v>64.781999999999996</c:v>
                </c:pt>
                <c:pt idx="23">
                  <c:v>64.837999999999994</c:v>
                </c:pt>
                <c:pt idx="24">
                  <c:v>64.795000000000002</c:v>
                </c:pt>
                <c:pt idx="25">
                  <c:v>64.620999999999995</c:v>
                </c:pt>
                <c:pt idx="26">
                  <c:v>64.86699999999999</c:v>
                </c:pt>
                <c:pt idx="27">
                  <c:v>65.073999999999998</c:v>
                </c:pt>
                <c:pt idx="28">
                  <c:v>65.099000000000004</c:v>
                </c:pt>
                <c:pt idx="29">
                  <c:v>65.099000000000004</c:v>
                </c:pt>
                <c:pt idx="30">
                  <c:v>65.174000000000007</c:v>
                </c:pt>
                <c:pt idx="31">
                  <c:v>65.2</c:v>
                </c:pt>
                <c:pt idx="32">
                  <c:v>65.111999999999995</c:v>
                </c:pt>
                <c:pt idx="33">
                  <c:v>65.088999999999999</c:v>
                </c:pt>
                <c:pt idx="34">
                  <c:v>65.131</c:v>
                </c:pt>
                <c:pt idx="35">
                  <c:v>65.072000000000003</c:v>
                </c:pt>
                <c:pt idx="36">
                  <c:v>65.356999999999999</c:v>
                </c:pt>
                <c:pt idx="37">
                  <c:v>65.554000000000002</c:v>
                </c:pt>
                <c:pt idx="38">
                  <c:v>65.578999999999994</c:v>
                </c:pt>
                <c:pt idx="39">
                  <c:v>65.751999999999995</c:v>
                </c:pt>
                <c:pt idx="40">
                  <c:v>65.727999999999994</c:v>
                </c:pt>
                <c:pt idx="41">
                  <c:v>65.468999999999994</c:v>
                </c:pt>
                <c:pt idx="42">
                  <c:v>65.370999999999995</c:v>
                </c:pt>
                <c:pt idx="43">
                  <c:v>65.456999999999994</c:v>
                </c:pt>
                <c:pt idx="44">
                  <c:v>65.37299999999999</c:v>
                </c:pt>
                <c:pt idx="45">
                  <c:v>65.524000000000001</c:v>
                </c:pt>
                <c:pt idx="46">
                  <c:v>65.736999999999995</c:v>
                </c:pt>
                <c:pt idx="47">
                  <c:v>65.599999999999994</c:v>
                </c:pt>
                <c:pt idx="48">
                  <c:v>65.588999999999999</c:v>
                </c:pt>
                <c:pt idx="49">
                  <c:v>65.774000000000001</c:v>
                </c:pt>
                <c:pt idx="50">
                  <c:v>65.739999999999995</c:v>
                </c:pt>
                <c:pt idx="51">
                  <c:v>65.69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E08-40C9-81D2-D3A1B6B187F5}"/>
            </c:ext>
          </c:extLst>
        </c:ser>
        <c:ser>
          <c:idx val="11"/>
          <c:order val="11"/>
          <c:tx>
            <c:strRef>
              <c:f>'2021年全井戸集計表'!$N$2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'2021年全井戸集計表'!$N$3:$N$54</c:f>
              <c:numCache>
                <c:formatCode>0.00_ </c:formatCode>
                <c:ptCount val="52"/>
                <c:pt idx="0">
                  <c:v>71.512999999999991</c:v>
                </c:pt>
                <c:pt idx="1">
                  <c:v>71.512</c:v>
                </c:pt>
                <c:pt idx="2">
                  <c:v>71.512999999999991</c:v>
                </c:pt>
                <c:pt idx="3">
                  <c:v>71.509999999999991</c:v>
                </c:pt>
                <c:pt idx="4">
                  <c:v>71.60499999999999</c:v>
                </c:pt>
                <c:pt idx="5">
                  <c:v>71.530999999999992</c:v>
                </c:pt>
                <c:pt idx="6">
                  <c:v>72.290999999999997</c:v>
                </c:pt>
                <c:pt idx="7">
                  <c:v>71.586999999999989</c:v>
                </c:pt>
                <c:pt idx="8">
                  <c:v>71.532999999999987</c:v>
                </c:pt>
                <c:pt idx="9">
                  <c:v>71.526999999999987</c:v>
                </c:pt>
                <c:pt idx="10">
                  <c:v>72.688999999999993</c:v>
                </c:pt>
                <c:pt idx="11">
                  <c:v>72.352999999999994</c:v>
                </c:pt>
                <c:pt idx="12">
                  <c:v>72.806999999999988</c:v>
                </c:pt>
                <c:pt idx="13">
                  <c:v>73.646999999999991</c:v>
                </c:pt>
                <c:pt idx="14">
                  <c:v>71.645999999999987</c:v>
                </c:pt>
                <c:pt idx="15">
                  <c:v>72.064999999999998</c:v>
                </c:pt>
                <c:pt idx="16">
                  <c:v>71.586999999999989</c:v>
                </c:pt>
                <c:pt idx="17">
                  <c:v>71.806999999999988</c:v>
                </c:pt>
                <c:pt idx="18">
                  <c:v>71.573999999999998</c:v>
                </c:pt>
                <c:pt idx="19">
                  <c:v>71.531999999999996</c:v>
                </c:pt>
                <c:pt idx="20">
                  <c:v>71.889999999999986</c:v>
                </c:pt>
                <c:pt idx="21">
                  <c:v>72.000999999999991</c:v>
                </c:pt>
                <c:pt idx="22">
                  <c:v>71.978999999999999</c:v>
                </c:pt>
                <c:pt idx="23">
                  <c:v>71.694999999999993</c:v>
                </c:pt>
                <c:pt idx="24">
                  <c:v>71.532999999999987</c:v>
                </c:pt>
                <c:pt idx="25">
                  <c:v>71.49199999999999</c:v>
                </c:pt>
                <c:pt idx="26">
                  <c:v>72.606999999999999</c:v>
                </c:pt>
                <c:pt idx="27">
                  <c:v>71.777999999999992</c:v>
                </c:pt>
                <c:pt idx="28">
                  <c:v>71.734999999999999</c:v>
                </c:pt>
                <c:pt idx="29">
                  <c:v>71.532999999999987</c:v>
                </c:pt>
                <c:pt idx="30">
                  <c:v>71.534999999999997</c:v>
                </c:pt>
                <c:pt idx="31">
                  <c:v>72.093999999999994</c:v>
                </c:pt>
                <c:pt idx="32">
                  <c:v>72.782999999999987</c:v>
                </c:pt>
                <c:pt idx="33">
                  <c:v>71.671999999999997</c:v>
                </c:pt>
                <c:pt idx="34">
                  <c:v>71.531999999999996</c:v>
                </c:pt>
                <c:pt idx="35">
                  <c:v>71.527999999999992</c:v>
                </c:pt>
                <c:pt idx="36">
                  <c:v>72.103999999999999</c:v>
                </c:pt>
                <c:pt idx="37">
                  <c:v>72.060999999999993</c:v>
                </c:pt>
                <c:pt idx="38">
                  <c:v>71.597999999999999</c:v>
                </c:pt>
                <c:pt idx="39">
                  <c:v>72.172999999999988</c:v>
                </c:pt>
                <c:pt idx="40">
                  <c:v>71.789999999999992</c:v>
                </c:pt>
                <c:pt idx="41">
                  <c:v>71.785999999999987</c:v>
                </c:pt>
                <c:pt idx="42">
                  <c:v>72.924999999999997</c:v>
                </c:pt>
                <c:pt idx="43">
                  <c:v>71.946999999999989</c:v>
                </c:pt>
                <c:pt idx="44">
                  <c:v>71.779999999999987</c:v>
                </c:pt>
                <c:pt idx="45">
                  <c:v>71.953999999999994</c:v>
                </c:pt>
                <c:pt idx="46">
                  <c:v>72.507999999999996</c:v>
                </c:pt>
                <c:pt idx="47">
                  <c:v>71.844999999999999</c:v>
                </c:pt>
                <c:pt idx="48">
                  <c:v>71.934999999999988</c:v>
                </c:pt>
                <c:pt idx="49">
                  <c:v>72.036999999999992</c:v>
                </c:pt>
                <c:pt idx="50">
                  <c:v>72.197999999999993</c:v>
                </c:pt>
                <c:pt idx="51">
                  <c:v>71.916999999999987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E08-40C9-81D2-D3A1B6B187F5}"/>
            </c:ext>
          </c:extLst>
        </c:ser>
        <c:ser>
          <c:idx val="12"/>
          <c:order val="12"/>
          <c:tx>
            <c:strRef>
              <c:f>'2021年全井戸集計表'!$O$2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'2021年全井戸集計表'!$O$3:$O$54</c:f>
              <c:numCache>
                <c:formatCode>0.000_ </c:formatCode>
                <c:ptCount val="52"/>
                <c:pt idx="0">
                  <c:v>65.977000000000004</c:v>
                </c:pt>
                <c:pt idx="1">
                  <c:v>65.947000000000003</c:v>
                </c:pt>
                <c:pt idx="2">
                  <c:v>65.926000000000002</c:v>
                </c:pt>
                <c:pt idx="3">
                  <c:v>65.813000000000002</c:v>
                </c:pt>
                <c:pt idx="4">
                  <c:v>65.790999999999997</c:v>
                </c:pt>
                <c:pt idx="5">
                  <c:v>65.736000000000004</c:v>
                </c:pt>
                <c:pt idx="6">
                  <c:v>65.716999999999999</c:v>
                </c:pt>
                <c:pt idx="7">
                  <c:v>65.66</c:v>
                </c:pt>
                <c:pt idx="8">
                  <c:v>65.64</c:v>
                </c:pt>
                <c:pt idx="9">
                  <c:v>65.582000000000008</c:v>
                </c:pt>
                <c:pt idx="10">
                  <c:v>65.569000000000003</c:v>
                </c:pt>
                <c:pt idx="11">
                  <c:v>65.528000000000006</c:v>
                </c:pt>
                <c:pt idx="12">
                  <c:v>65.584000000000003</c:v>
                </c:pt>
                <c:pt idx="13">
                  <c:v>66.585999999999999</c:v>
                </c:pt>
                <c:pt idx="14">
                  <c:v>66.67</c:v>
                </c:pt>
                <c:pt idx="15">
                  <c:v>66.522000000000006</c:v>
                </c:pt>
                <c:pt idx="16">
                  <c:v>66.412000000000006</c:v>
                </c:pt>
                <c:pt idx="17">
                  <c:v>66.415999999999997</c:v>
                </c:pt>
                <c:pt idx="18">
                  <c:v>66.387</c:v>
                </c:pt>
                <c:pt idx="19">
                  <c:v>66.302000000000007</c:v>
                </c:pt>
                <c:pt idx="20">
                  <c:v>66.274000000000001</c:v>
                </c:pt>
                <c:pt idx="21">
                  <c:v>66.367999999999995</c:v>
                </c:pt>
                <c:pt idx="22">
                  <c:v>66.367999999999995</c:v>
                </c:pt>
                <c:pt idx="23">
                  <c:v>66.408000000000001</c:v>
                </c:pt>
                <c:pt idx="24">
                  <c:v>66.282000000000011</c:v>
                </c:pt>
                <c:pt idx="25">
                  <c:v>66.177000000000007</c:v>
                </c:pt>
                <c:pt idx="26">
                  <c:v>69.247</c:v>
                </c:pt>
                <c:pt idx="27">
                  <c:v>67.698000000000008</c:v>
                </c:pt>
                <c:pt idx="28">
                  <c:v>66.772000000000006</c:v>
                </c:pt>
                <c:pt idx="29">
                  <c:v>66.448000000000008</c:v>
                </c:pt>
                <c:pt idx="30">
                  <c:v>66.346000000000004</c:v>
                </c:pt>
                <c:pt idx="31">
                  <c:v>66.282000000000011</c:v>
                </c:pt>
                <c:pt idx="32">
                  <c:v>66.411000000000001</c:v>
                </c:pt>
                <c:pt idx="33">
                  <c:v>66.643000000000001</c:v>
                </c:pt>
                <c:pt idx="34">
                  <c:v>66.448000000000008</c:v>
                </c:pt>
                <c:pt idx="35">
                  <c:v>66.305999999999997</c:v>
                </c:pt>
                <c:pt idx="36">
                  <c:v>66.605000000000004</c:v>
                </c:pt>
                <c:pt idx="37">
                  <c:v>66.671999999999997</c:v>
                </c:pt>
                <c:pt idx="38">
                  <c:v>66.611000000000004</c:v>
                </c:pt>
                <c:pt idx="39">
                  <c:v>67.157000000000011</c:v>
                </c:pt>
                <c:pt idx="40">
                  <c:v>67.03</c:v>
                </c:pt>
                <c:pt idx="41">
                  <c:v>66.534000000000006</c:v>
                </c:pt>
                <c:pt idx="42">
                  <c:v>66.435000000000002</c:v>
                </c:pt>
                <c:pt idx="43">
                  <c:v>66.61</c:v>
                </c:pt>
                <c:pt idx="44">
                  <c:v>66.504999999999995</c:v>
                </c:pt>
                <c:pt idx="45">
                  <c:v>66.622</c:v>
                </c:pt>
                <c:pt idx="46">
                  <c:v>66.557000000000002</c:v>
                </c:pt>
                <c:pt idx="47">
                  <c:v>66.585000000000008</c:v>
                </c:pt>
                <c:pt idx="48">
                  <c:v>66.605000000000004</c:v>
                </c:pt>
                <c:pt idx="49">
                  <c:v>66.683000000000007</c:v>
                </c:pt>
                <c:pt idx="50">
                  <c:v>66.685000000000002</c:v>
                </c:pt>
                <c:pt idx="51">
                  <c:v>66.641000000000005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E08-40C9-81D2-D3A1B6B187F5}"/>
            </c:ext>
          </c:extLst>
        </c:ser>
        <c:ser>
          <c:idx val="13"/>
          <c:order val="13"/>
          <c:tx>
            <c:strRef>
              <c:f>'2021年全井戸集計表'!$P$2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'2021年全井戸集計表'!$P$3:$P$54</c:f>
              <c:numCache>
                <c:formatCode>General</c:formatCode>
                <c:ptCount val="52"/>
                <c:pt idx="0">
                  <c:v>57.320999999999998</c:v>
                </c:pt>
                <c:pt idx="1">
                  <c:v>57.289999999999992</c:v>
                </c:pt>
                <c:pt idx="2">
                  <c:v>57.287999999999997</c:v>
                </c:pt>
                <c:pt idx="3">
                  <c:v>57.24799999999999</c:v>
                </c:pt>
                <c:pt idx="4">
                  <c:v>57.266999999999996</c:v>
                </c:pt>
                <c:pt idx="5">
                  <c:v>57.297999999999995</c:v>
                </c:pt>
                <c:pt idx="6">
                  <c:v>57.280999999999992</c:v>
                </c:pt>
                <c:pt idx="7">
                  <c:v>57.436999999999998</c:v>
                </c:pt>
                <c:pt idx="8">
                  <c:v>57.292999999999992</c:v>
                </c:pt>
                <c:pt idx="9">
                  <c:v>57.255999999999993</c:v>
                </c:pt>
                <c:pt idx="10">
                  <c:v>57.272999999999996</c:v>
                </c:pt>
                <c:pt idx="11">
                  <c:v>57.292999999999992</c:v>
                </c:pt>
                <c:pt idx="12">
                  <c:v>57.291999999999994</c:v>
                </c:pt>
                <c:pt idx="13">
                  <c:v>57.297999999999995</c:v>
                </c:pt>
                <c:pt idx="14">
                  <c:v>57.215999999999994</c:v>
                </c:pt>
                <c:pt idx="15">
                  <c:v>57.314999999999998</c:v>
                </c:pt>
                <c:pt idx="16">
                  <c:v>57.258999999999993</c:v>
                </c:pt>
                <c:pt idx="17">
                  <c:v>57.315999999999988</c:v>
                </c:pt>
                <c:pt idx="18">
                  <c:v>57.327999999999989</c:v>
                </c:pt>
                <c:pt idx="19">
                  <c:v>57.343999999999994</c:v>
                </c:pt>
                <c:pt idx="20">
                  <c:v>57.380999999999993</c:v>
                </c:pt>
                <c:pt idx="21">
                  <c:v>57.341999999999992</c:v>
                </c:pt>
                <c:pt idx="22">
                  <c:v>57.359999999999992</c:v>
                </c:pt>
                <c:pt idx="23">
                  <c:v>57.310999999999993</c:v>
                </c:pt>
                <c:pt idx="24">
                  <c:v>57.385999999999996</c:v>
                </c:pt>
                <c:pt idx="25">
                  <c:v>57.342999999999989</c:v>
                </c:pt>
                <c:pt idx="26">
                  <c:v>57.74499999999999</c:v>
                </c:pt>
                <c:pt idx="27">
                  <c:v>57.865999999999993</c:v>
                </c:pt>
                <c:pt idx="28">
                  <c:v>57.444999999999993</c:v>
                </c:pt>
                <c:pt idx="29">
                  <c:v>57.36999999999999</c:v>
                </c:pt>
                <c:pt idx="30">
                  <c:v>57.382999999999996</c:v>
                </c:pt>
                <c:pt idx="31">
                  <c:v>57.390999999999991</c:v>
                </c:pt>
                <c:pt idx="32">
                  <c:v>57.352999999999994</c:v>
                </c:pt>
                <c:pt idx="33">
                  <c:v>57.324999999999989</c:v>
                </c:pt>
                <c:pt idx="34">
                  <c:v>57.327999999999989</c:v>
                </c:pt>
                <c:pt idx="35">
                  <c:v>57.293999999999997</c:v>
                </c:pt>
                <c:pt idx="36">
                  <c:v>57.300999999999995</c:v>
                </c:pt>
                <c:pt idx="37">
                  <c:v>57.280999999999992</c:v>
                </c:pt>
                <c:pt idx="38">
                  <c:v>57.267999999999994</c:v>
                </c:pt>
                <c:pt idx="39">
                  <c:v>57.353999999999992</c:v>
                </c:pt>
                <c:pt idx="40">
                  <c:v>57.321999999999989</c:v>
                </c:pt>
                <c:pt idx="41">
                  <c:v>57.285999999999994</c:v>
                </c:pt>
                <c:pt idx="42">
                  <c:v>57.255999999999993</c:v>
                </c:pt>
                <c:pt idx="43">
                  <c:v>57.257999999999996</c:v>
                </c:pt>
                <c:pt idx="44">
                  <c:v>57.258999999999993</c:v>
                </c:pt>
                <c:pt idx="45">
                  <c:v>57.257999999999996</c:v>
                </c:pt>
                <c:pt idx="46">
                  <c:v>57.345999999999989</c:v>
                </c:pt>
                <c:pt idx="47">
                  <c:v>57.292999999999992</c:v>
                </c:pt>
                <c:pt idx="48">
                  <c:v>57.305999999999997</c:v>
                </c:pt>
                <c:pt idx="49">
                  <c:v>57.317999999999998</c:v>
                </c:pt>
                <c:pt idx="50">
                  <c:v>57.364999999999995</c:v>
                </c:pt>
                <c:pt idx="51">
                  <c:v>57.352999999999994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E08-40C9-81D2-D3A1B6B187F5}"/>
            </c:ext>
          </c:extLst>
        </c:ser>
        <c:ser>
          <c:idx val="14"/>
          <c:order val="14"/>
          <c:tx>
            <c:strRef>
              <c:f>'2021年全井戸集計表'!$Q$2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'2021年全井戸集計表'!$Q$3:$Q$54</c:f>
              <c:numCache>
                <c:formatCode>0.000_ </c:formatCode>
                <c:ptCount val="52"/>
                <c:pt idx="0">
                  <c:v>54.103999999999999</c:v>
                </c:pt>
                <c:pt idx="1">
                  <c:v>54.073999999999998</c:v>
                </c:pt>
                <c:pt idx="2">
                  <c:v>54.157000000000004</c:v>
                </c:pt>
                <c:pt idx="3">
                  <c:v>54.048000000000002</c:v>
                </c:pt>
                <c:pt idx="4">
                  <c:v>53.994</c:v>
                </c:pt>
                <c:pt idx="5">
                  <c:v>54.275000000000006</c:v>
                </c:pt>
                <c:pt idx="6">
                  <c:v>54.555000000000007</c:v>
                </c:pt>
                <c:pt idx="7">
                  <c:v>54.35</c:v>
                </c:pt>
                <c:pt idx="8">
                  <c:v>54.290000000000006</c:v>
                </c:pt>
                <c:pt idx="9">
                  <c:v>54.347000000000001</c:v>
                </c:pt>
                <c:pt idx="10">
                  <c:v>54.436999999999998</c:v>
                </c:pt>
                <c:pt idx="11">
                  <c:v>54.39</c:v>
                </c:pt>
                <c:pt idx="12">
                  <c:v>54.609000000000002</c:v>
                </c:pt>
                <c:pt idx="13">
                  <c:v>54.594000000000001</c:v>
                </c:pt>
                <c:pt idx="14">
                  <c:v>54.42</c:v>
                </c:pt>
                <c:pt idx="15">
                  <c:v>54.602000000000004</c:v>
                </c:pt>
                <c:pt idx="16">
                  <c:v>54.510000000000005</c:v>
                </c:pt>
                <c:pt idx="17">
                  <c:v>54.480000000000004</c:v>
                </c:pt>
                <c:pt idx="18">
                  <c:v>54.389000000000003</c:v>
                </c:pt>
                <c:pt idx="19">
                  <c:v>54.499000000000002</c:v>
                </c:pt>
                <c:pt idx="20">
                  <c:v>54.52</c:v>
                </c:pt>
                <c:pt idx="21">
                  <c:v>54.404000000000003</c:v>
                </c:pt>
                <c:pt idx="22">
                  <c:v>54.47</c:v>
                </c:pt>
                <c:pt idx="23">
                  <c:v>54.558999999999997</c:v>
                </c:pt>
                <c:pt idx="24">
                  <c:v>54.524000000000001</c:v>
                </c:pt>
                <c:pt idx="25">
                  <c:v>54.507000000000005</c:v>
                </c:pt>
                <c:pt idx="26">
                  <c:v>54.960000000000008</c:v>
                </c:pt>
                <c:pt idx="27">
                  <c:v>55.117000000000004</c:v>
                </c:pt>
                <c:pt idx="32">
                  <c:v>54.752000000000002</c:v>
                </c:pt>
                <c:pt idx="33">
                  <c:v>55.133000000000003</c:v>
                </c:pt>
                <c:pt idx="34">
                  <c:v>54.975999999999999</c:v>
                </c:pt>
                <c:pt idx="35">
                  <c:v>54.817999999999998</c:v>
                </c:pt>
                <c:pt idx="36">
                  <c:v>55.017000000000003</c:v>
                </c:pt>
                <c:pt idx="37">
                  <c:v>55.167000000000002</c:v>
                </c:pt>
                <c:pt idx="38">
                  <c:v>55.183999999999997</c:v>
                </c:pt>
                <c:pt idx="39">
                  <c:v>55.556000000000004</c:v>
                </c:pt>
                <c:pt idx="40">
                  <c:v>55.406000000000006</c:v>
                </c:pt>
                <c:pt idx="41">
                  <c:v>55.131</c:v>
                </c:pt>
                <c:pt idx="42">
                  <c:v>55.084000000000003</c:v>
                </c:pt>
                <c:pt idx="43">
                  <c:v>55.314999999999998</c:v>
                </c:pt>
                <c:pt idx="44">
                  <c:v>55.247</c:v>
                </c:pt>
                <c:pt idx="45">
                  <c:v>55.384</c:v>
                </c:pt>
                <c:pt idx="46">
                  <c:v>55.36</c:v>
                </c:pt>
                <c:pt idx="47">
                  <c:v>55.186999999999998</c:v>
                </c:pt>
                <c:pt idx="48">
                  <c:v>55.151000000000003</c:v>
                </c:pt>
                <c:pt idx="49">
                  <c:v>55.411000000000001</c:v>
                </c:pt>
                <c:pt idx="50">
                  <c:v>55.319000000000003</c:v>
                </c:pt>
                <c:pt idx="51">
                  <c:v>55.268000000000001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3E08-40C9-81D2-D3A1B6B187F5}"/>
            </c:ext>
          </c:extLst>
        </c:ser>
        <c:ser>
          <c:idx val="15"/>
          <c:order val="15"/>
          <c:tx>
            <c:strRef>
              <c:f>'2021年全井戸集計表'!$R$2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'2021年全井戸集計表'!$R$3:$R$54</c:f>
              <c:numCache>
                <c:formatCode>0.000_ </c:formatCode>
                <c:ptCount val="52"/>
                <c:pt idx="0">
                  <c:v>50.029999999999994</c:v>
                </c:pt>
                <c:pt idx="1">
                  <c:v>49.967999999999996</c:v>
                </c:pt>
                <c:pt idx="2">
                  <c:v>49.947999999999993</c:v>
                </c:pt>
                <c:pt idx="3">
                  <c:v>49.932999999999993</c:v>
                </c:pt>
                <c:pt idx="4">
                  <c:v>50.872999999999998</c:v>
                </c:pt>
                <c:pt idx="5">
                  <c:v>51.14</c:v>
                </c:pt>
                <c:pt idx="6">
                  <c:v>51.352999999999994</c:v>
                </c:pt>
                <c:pt idx="7">
                  <c:v>51.413999999999994</c:v>
                </c:pt>
                <c:pt idx="8">
                  <c:v>51.391999999999996</c:v>
                </c:pt>
                <c:pt idx="9">
                  <c:v>51.399000000000001</c:v>
                </c:pt>
                <c:pt idx="10">
                  <c:v>51.437999999999995</c:v>
                </c:pt>
                <c:pt idx="11">
                  <c:v>51.372999999999998</c:v>
                </c:pt>
                <c:pt idx="12">
                  <c:v>51.458999999999996</c:v>
                </c:pt>
                <c:pt idx="13">
                  <c:v>51.525999999999996</c:v>
                </c:pt>
                <c:pt idx="14">
                  <c:v>51.600999999999999</c:v>
                </c:pt>
                <c:pt idx="15">
                  <c:v>51.946999999999996</c:v>
                </c:pt>
                <c:pt idx="16">
                  <c:v>52.355999999999995</c:v>
                </c:pt>
                <c:pt idx="17">
                  <c:v>52.592999999999996</c:v>
                </c:pt>
                <c:pt idx="18">
                  <c:v>52.465999999999994</c:v>
                </c:pt>
                <c:pt idx="19">
                  <c:v>52.467999999999996</c:v>
                </c:pt>
                <c:pt idx="20">
                  <c:v>52.678999999999995</c:v>
                </c:pt>
                <c:pt idx="21">
                  <c:v>52.786999999999992</c:v>
                </c:pt>
                <c:pt idx="22">
                  <c:v>52.814999999999998</c:v>
                </c:pt>
                <c:pt idx="23">
                  <c:v>52.782999999999994</c:v>
                </c:pt>
                <c:pt idx="24">
                  <c:v>53.466999999999999</c:v>
                </c:pt>
                <c:pt idx="25">
                  <c:v>51.665999999999997</c:v>
                </c:pt>
                <c:pt idx="26">
                  <c:v>53.500999999999991</c:v>
                </c:pt>
                <c:pt idx="27">
                  <c:v>53.009</c:v>
                </c:pt>
                <c:pt idx="28">
                  <c:v>53.351999999999997</c:v>
                </c:pt>
                <c:pt idx="29">
                  <c:v>52.835999999999999</c:v>
                </c:pt>
                <c:pt idx="30">
                  <c:v>53.230999999999995</c:v>
                </c:pt>
                <c:pt idx="31">
                  <c:v>52.750999999999991</c:v>
                </c:pt>
                <c:pt idx="32">
                  <c:v>52.838999999999999</c:v>
                </c:pt>
                <c:pt idx="33">
                  <c:v>53.460999999999999</c:v>
                </c:pt>
                <c:pt idx="34">
                  <c:v>53.300999999999995</c:v>
                </c:pt>
                <c:pt idx="35">
                  <c:v>53.348999999999997</c:v>
                </c:pt>
                <c:pt idx="36">
                  <c:v>53.765999999999991</c:v>
                </c:pt>
                <c:pt idx="37">
                  <c:v>53.951999999999998</c:v>
                </c:pt>
                <c:pt idx="38">
                  <c:v>53.788999999999994</c:v>
                </c:pt>
                <c:pt idx="39">
                  <c:v>56.286999999999992</c:v>
                </c:pt>
                <c:pt idx="40">
                  <c:v>53.534999999999997</c:v>
                </c:pt>
                <c:pt idx="41">
                  <c:v>53.087999999999994</c:v>
                </c:pt>
                <c:pt idx="42">
                  <c:v>53.215999999999994</c:v>
                </c:pt>
                <c:pt idx="43">
                  <c:v>53.768000000000001</c:v>
                </c:pt>
                <c:pt idx="44">
                  <c:v>54.135999999999996</c:v>
                </c:pt>
                <c:pt idx="45">
                  <c:v>56.022999999999996</c:v>
                </c:pt>
                <c:pt idx="46">
                  <c:v>54.298999999999992</c:v>
                </c:pt>
                <c:pt idx="47">
                  <c:v>54.107999999999997</c:v>
                </c:pt>
                <c:pt idx="48">
                  <c:v>54.028999999999996</c:v>
                </c:pt>
                <c:pt idx="49">
                  <c:v>54.144999999999996</c:v>
                </c:pt>
                <c:pt idx="50">
                  <c:v>54.927999999999997</c:v>
                </c:pt>
                <c:pt idx="51">
                  <c:v>54.420999999999992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3E08-40C9-81D2-D3A1B6B187F5}"/>
            </c:ext>
          </c:extLst>
        </c:ser>
        <c:ser>
          <c:idx val="16"/>
          <c:order val="16"/>
          <c:tx>
            <c:strRef>
              <c:f>'2021年全井戸集計表'!$S$2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'2021年全井戸集計表'!$S$3:$S$54</c:f>
              <c:numCache>
                <c:formatCode>0.000_ </c:formatCode>
                <c:ptCount val="52"/>
                <c:pt idx="0">
                  <c:v>61.902999999999999</c:v>
                </c:pt>
                <c:pt idx="1">
                  <c:v>61.552999999999997</c:v>
                </c:pt>
                <c:pt idx="2">
                  <c:v>61.186999999999998</c:v>
                </c:pt>
                <c:pt idx="3">
                  <c:v>61.155000000000001</c:v>
                </c:pt>
                <c:pt idx="4">
                  <c:v>61.12</c:v>
                </c:pt>
                <c:pt idx="5">
                  <c:v>61.707000000000001</c:v>
                </c:pt>
                <c:pt idx="6">
                  <c:v>62.371000000000002</c:v>
                </c:pt>
                <c:pt idx="7">
                  <c:v>63.51</c:v>
                </c:pt>
                <c:pt idx="8">
                  <c:v>63.252000000000002</c:v>
                </c:pt>
                <c:pt idx="9">
                  <c:v>62.7</c:v>
                </c:pt>
                <c:pt idx="10">
                  <c:v>65.799000000000007</c:v>
                </c:pt>
                <c:pt idx="11">
                  <c:v>65.652000000000001</c:v>
                </c:pt>
                <c:pt idx="12">
                  <c:v>66.195999999999998</c:v>
                </c:pt>
                <c:pt idx="13">
                  <c:v>67.162000000000006</c:v>
                </c:pt>
                <c:pt idx="14">
                  <c:v>65.557000000000002</c:v>
                </c:pt>
                <c:pt idx="15">
                  <c:v>64.694999999999993</c:v>
                </c:pt>
                <c:pt idx="16">
                  <c:v>63.823999999999998</c:v>
                </c:pt>
                <c:pt idx="17">
                  <c:v>63.802999999999997</c:v>
                </c:pt>
                <c:pt idx="18">
                  <c:v>63.499000000000002</c:v>
                </c:pt>
                <c:pt idx="19">
                  <c:v>63.420999999999999</c:v>
                </c:pt>
                <c:pt idx="20">
                  <c:v>63.478000000000002</c:v>
                </c:pt>
                <c:pt idx="21">
                  <c:v>63.67</c:v>
                </c:pt>
                <c:pt idx="22">
                  <c:v>63.591000000000001</c:v>
                </c:pt>
                <c:pt idx="23">
                  <c:v>63.551000000000002</c:v>
                </c:pt>
                <c:pt idx="24">
                  <c:v>63.417999999999999</c:v>
                </c:pt>
                <c:pt idx="25">
                  <c:v>63.292000000000002</c:v>
                </c:pt>
                <c:pt idx="26">
                  <c:v>69.064999999999998</c:v>
                </c:pt>
                <c:pt idx="27">
                  <c:v>66.817000000000007</c:v>
                </c:pt>
                <c:pt idx="28">
                  <c:v>65.034999999999997</c:v>
                </c:pt>
                <c:pt idx="29">
                  <c:v>63.877000000000002</c:v>
                </c:pt>
                <c:pt idx="30">
                  <c:v>63.722000000000001</c:v>
                </c:pt>
                <c:pt idx="31">
                  <c:v>63.865000000000002</c:v>
                </c:pt>
                <c:pt idx="32">
                  <c:v>65.894000000000005</c:v>
                </c:pt>
                <c:pt idx="33">
                  <c:v>64.596999999999994</c:v>
                </c:pt>
                <c:pt idx="34">
                  <c:v>63.837000000000003</c:v>
                </c:pt>
                <c:pt idx="35">
                  <c:v>63.715000000000003</c:v>
                </c:pt>
                <c:pt idx="36">
                  <c:v>65.644000000000005</c:v>
                </c:pt>
                <c:pt idx="37">
                  <c:v>65.549000000000007</c:v>
                </c:pt>
                <c:pt idx="38">
                  <c:v>64.201999999999998</c:v>
                </c:pt>
                <c:pt idx="39">
                  <c:v>66.665999999999997</c:v>
                </c:pt>
                <c:pt idx="40">
                  <c:v>65.45</c:v>
                </c:pt>
                <c:pt idx="41">
                  <c:v>63.866999999999997</c:v>
                </c:pt>
                <c:pt idx="42">
                  <c:v>63.777000000000001</c:v>
                </c:pt>
                <c:pt idx="43">
                  <c:v>64.046999999999997</c:v>
                </c:pt>
                <c:pt idx="44">
                  <c:v>63.856999999999999</c:v>
                </c:pt>
                <c:pt idx="45">
                  <c:v>64.018000000000001</c:v>
                </c:pt>
                <c:pt idx="46">
                  <c:v>65.545000000000002</c:v>
                </c:pt>
                <c:pt idx="47">
                  <c:v>63.962000000000003</c:v>
                </c:pt>
                <c:pt idx="48">
                  <c:v>64.137</c:v>
                </c:pt>
                <c:pt idx="49">
                  <c:v>64.497</c:v>
                </c:pt>
                <c:pt idx="50">
                  <c:v>65.147000000000006</c:v>
                </c:pt>
                <c:pt idx="51">
                  <c:v>63.936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3E08-40C9-81D2-D3A1B6B187F5}"/>
            </c:ext>
          </c:extLst>
        </c:ser>
        <c:ser>
          <c:idx val="17"/>
          <c:order val="17"/>
          <c:tx>
            <c:strRef>
              <c:f>'2021年全井戸集計表'!$T$2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'2021年全井戸集計表'!$T$3:$T$54</c:f>
              <c:numCache>
                <c:formatCode>0.000_ </c:formatCode>
                <c:ptCount val="52"/>
                <c:pt idx="0">
                  <c:v>55.292000000000002</c:v>
                </c:pt>
                <c:pt idx="1">
                  <c:v>55.233000000000004</c:v>
                </c:pt>
                <c:pt idx="2">
                  <c:v>55.202000000000005</c:v>
                </c:pt>
                <c:pt idx="3">
                  <c:v>55.081000000000003</c:v>
                </c:pt>
                <c:pt idx="4">
                  <c:v>55.172000000000004</c:v>
                </c:pt>
                <c:pt idx="5">
                  <c:v>55.419000000000004</c:v>
                </c:pt>
                <c:pt idx="6">
                  <c:v>55.427000000000007</c:v>
                </c:pt>
                <c:pt idx="7">
                  <c:v>55.779000000000003</c:v>
                </c:pt>
                <c:pt idx="8">
                  <c:v>55.76100000000001</c:v>
                </c:pt>
                <c:pt idx="9">
                  <c:v>55.749000000000009</c:v>
                </c:pt>
                <c:pt idx="10">
                  <c:v>56.057000000000002</c:v>
                </c:pt>
                <c:pt idx="11">
                  <c:v>56.186000000000007</c:v>
                </c:pt>
                <c:pt idx="12">
                  <c:v>56.328000000000003</c:v>
                </c:pt>
                <c:pt idx="13">
                  <c:v>56.481000000000009</c:v>
                </c:pt>
                <c:pt idx="14">
                  <c:v>56.532000000000004</c:v>
                </c:pt>
                <c:pt idx="15">
                  <c:v>56.476000000000006</c:v>
                </c:pt>
                <c:pt idx="16">
                  <c:v>56.057000000000002</c:v>
                </c:pt>
                <c:pt idx="17">
                  <c:v>55.962000000000003</c:v>
                </c:pt>
                <c:pt idx="18">
                  <c:v>55.882000000000005</c:v>
                </c:pt>
                <c:pt idx="19">
                  <c:v>55.914000000000001</c:v>
                </c:pt>
                <c:pt idx="20">
                  <c:v>55.987000000000009</c:v>
                </c:pt>
                <c:pt idx="21">
                  <c:v>55.959000000000003</c:v>
                </c:pt>
                <c:pt idx="22">
                  <c:v>55.971000000000004</c:v>
                </c:pt>
                <c:pt idx="23">
                  <c:v>55.948000000000008</c:v>
                </c:pt>
                <c:pt idx="24">
                  <c:v>55.959000000000003</c:v>
                </c:pt>
                <c:pt idx="25">
                  <c:v>55.826000000000008</c:v>
                </c:pt>
                <c:pt idx="26">
                  <c:v>57.561000000000007</c:v>
                </c:pt>
                <c:pt idx="27">
                  <c:v>57.107000000000006</c:v>
                </c:pt>
                <c:pt idx="28">
                  <c:v>56.217000000000006</c:v>
                </c:pt>
                <c:pt idx="29">
                  <c:v>55.531000000000006</c:v>
                </c:pt>
                <c:pt idx="30">
                  <c:v>55.25200000000001</c:v>
                </c:pt>
                <c:pt idx="31">
                  <c:v>55.17</c:v>
                </c:pt>
                <c:pt idx="32">
                  <c:v>55.332000000000008</c:v>
                </c:pt>
                <c:pt idx="33">
                  <c:v>55.822000000000003</c:v>
                </c:pt>
                <c:pt idx="34">
                  <c:v>55.532000000000004</c:v>
                </c:pt>
                <c:pt idx="35">
                  <c:v>55.193000000000005</c:v>
                </c:pt>
                <c:pt idx="36">
                  <c:v>55.954000000000008</c:v>
                </c:pt>
                <c:pt idx="37">
                  <c:v>56.041000000000004</c:v>
                </c:pt>
                <c:pt idx="38">
                  <c:v>55.916000000000004</c:v>
                </c:pt>
                <c:pt idx="39">
                  <c:v>56.574000000000005</c:v>
                </c:pt>
                <c:pt idx="40">
                  <c:v>56.469000000000008</c:v>
                </c:pt>
                <c:pt idx="41">
                  <c:v>56.042000000000002</c:v>
                </c:pt>
                <c:pt idx="42">
                  <c:v>55.944000000000003</c:v>
                </c:pt>
                <c:pt idx="43">
                  <c:v>55.682000000000002</c:v>
                </c:pt>
                <c:pt idx="44">
                  <c:v>55.697000000000003</c:v>
                </c:pt>
                <c:pt idx="45">
                  <c:v>55.817000000000007</c:v>
                </c:pt>
                <c:pt idx="46">
                  <c:v>56.012</c:v>
                </c:pt>
                <c:pt idx="47">
                  <c:v>55.757000000000005</c:v>
                </c:pt>
                <c:pt idx="48">
                  <c:v>55.882000000000005</c:v>
                </c:pt>
                <c:pt idx="49">
                  <c:v>56.061000000000007</c:v>
                </c:pt>
                <c:pt idx="50">
                  <c:v>56.087000000000003</c:v>
                </c:pt>
                <c:pt idx="51">
                  <c:v>56.062000000000005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3E08-40C9-81D2-D3A1B6B187F5}"/>
            </c:ext>
          </c:extLst>
        </c:ser>
        <c:ser>
          <c:idx val="18"/>
          <c:order val="18"/>
          <c:tx>
            <c:strRef>
              <c:f>'2021年全井戸集計表'!$U$2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'2021年全井戸集計表'!$U$3:$U$54</c:f>
              <c:numCache>
                <c:formatCode>0.000_ </c:formatCode>
                <c:ptCount val="52"/>
                <c:pt idx="0">
                  <c:v>52.189000000000007</c:v>
                </c:pt>
                <c:pt idx="1">
                  <c:v>52.164000000000001</c:v>
                </c:pt>
                <c:pt idx="2">
                  <c:v>52.132000000000005</c:v>
                </c:pt>
                <c:pt idx="3">
                  <c:v>52.14200000000001</c:v>
                </c:pt>
                <c:pt idx="4">
                  <c:v>52.167000000000002</c:v>
                </c:pt>
                <c:pt idx="5">
                  <c:v>52.242000000000004</c:v>
                </c:pt>
                <c:pt idx="6">
                  <c:v>52.459000000000003</c:v>
                </c:pt>
                <c:pt idx="7">
                  <c:v>52.262</c:v>
                </c:pt>
                <c:pt idx="8">
                  <c:v>52.259</c:v>
                </c:pt>
                <c:pt idx="9">
                  <c:v>52.242000000000004</c:v>
                </c:pt>
                <c:pt idx="10">
                  <c:v>52.293000000000006</c:v>
                </c:pt>
                <c:pt idx="11">
                  <c:v>52.254000000000005</c:v>
                </c:pt>
                <c:pt idx="12">
                  <c:v>52.354000000000006</c:v>
                </c:pt>
                <c:pt idx="13">
                  <c:v>52.346000000000004</c:v>
                </c:pt>
                <c:pt idx="14">
                  <c:v>52.294000000000004</c:v>
                </c:pt>
                <c:pt idx="15">
                  <c:v>52.328000000000003</c:v>
                </c:pt>
                <c:pt idx="16">
                  <c:v>52.291000000000004</c:v>
                </c:pt>
                <c:pt idx="17">
                  <c:v>52.319000000000003</c:v>
                </c:pt>
                <c:pt idx="18">
                  <c:v>52.266000000000005</c:v>
                </c:pt>
                <c:pt idx="19">
                  <c:v>52.300000000000004</c:v>
                </c:pt>
                <c:pt idx="20">
                  <c:v>52.333000000000006</c:v>
                </c:pt>
                <c:pt idx="21">
                  <c:v>52.313000000000002</c:v>
                </c:pt>
                <c:pt idx="22">
                  <c:v>52.522000000000006</c:v>
                </c:pt>
                <c:pt idx="23">
                  <c:v>52.342000000000006</c:v>
                </c:pt>
                <c:pt idx="24">
                  <c:v>52.332000000000008</c:v>
                </c:pt>
                <c:pt idx="25">
                  <c:v>52.311000000000007</c:v>
                </c:pt>
                <c:pt idx="26">
                  <c:v>52.634</c:v>
                </c:pt>
                <c:pt idx="27">
                  <c:v>57.107000000000006</c:v>
                </c:pt>
                <c:pt idx="28">
                  <c:v>52.435000000000002</c:v>
                </c:pt>
                <c:pt idx="29">
                  <c:v>52.506</c:v>
                </c:pt>
                <c:pt idx="30">
                  <c:v>52.399000000000001</c:v>
                </c:pt>
                <c:pt idx="31">
                  <c:v>52.344000000000008</c:v>
                </c:pt>
                <c:pt idx="32">
                  <c:v>52.412000000000006</c:v>
                </c:pt>
                <c:pt idx="33">
                  <c:v>52.477000000000004</c:v>
                </c:pt>
                <c:pt idx="34">
                  <c:v>52.439000000000007</c:v>
                </c:pt>
                <c:pt idx="35">
                  <c:v>52.400000000000006</c:v>
                </c:pt>
                <c:pt idx="36">
                  <c:v>52.446000000000005</c:v>
                </c:pt>
                <c:pt idx="37">
                  <c:v>52.480000000000004</c:v>
                </c:pt>
                <c:pt idx="38">
                  <c:v>52.483000000000004</c:v>
                </c:pt>
                <c:pt idx="39">
                  <c:v>52.679000000000002</c:v>
                </c:pt>
                <c:pt idx="40">
                  <c:v>52.536000000000001</c:v>
                </c:pt>
                <c:pt idx="41">
                  <c:v>52.410000000000004</c:v>
                </c:pt>
                <c:pt idx="42">
                  <c:v>52.399000000000001</c:v>
                </c:pt>
                <c:pt idx="43">
                  <c:v>52.464000000000006</c:v>
                </c:pt>
                <c:pt idx="44">
                  <c:v>52.469000000000008</c:v>
                </c:pt>
                <c:pt idx="45">
                  <c:v>52.546000000000006</c:v>
                </c:pt>
                <c:pt idx="46">
                  <c:v>52.537000000000006</c:v>
                </c:pt>
                <c:pt idx="47">
                  <c:v>52.464000000000006</c:v>
                </c:pt>
                <c:pt idx="48">
                  <c:v>52.452000000000005</c:v>
                </c:pt>
                <c:pt idx="49">
                  <c:v>52.524000000000001</c:v>
                </c:pt>
                <c:pt idx="50">
                  <c:v>52.516000000000005</c:v>
                </c:pt>
                <c:pt idx="51">
                  <c:v>52.484000000000009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3E08-40C9-81D2-D3A1B6B187F5}"/>
            </c:ext>
          </c:extLst>
        </c:ser>
        <c:ser>
          <c:idx val="19"/>
          <c:order val="19"/>
          <c:tx>
            <c:strRef>
              <c:f>'2021年全井戸集計表'!$V$2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'2021年全井戸集計表'!$V$3:$V$54</c:f>
              <c:numCache>
                <c:formatCode>0.000_ </c:formatCode>
                <c:ptCount val="52"/>
                <c:pt idx="0">
                  <c:v>49.688000000000002</c:v>
                </c:pt>
                <c:pt idx="1">
                  <c:v>49.658000000000001</c:v>
                </c:pt>
                <c:pt idx="2">
                  <c:v>49.641000000000005</c:v>
                </c:pt>
                <c:pt idx="3">
                  <c:v>49.635000000000005</c:v>
                </c:pt>
                <c:pt idx="4">
                  <c:v>50.102000000000004</c:v>
                </c:pt>
                <c:pt idx="5">
                  <c:v>50.524999999999999</c:v>
                </c:pt>
                <c:pt idx="6">
                  <c:v>50.718000000000004</c:v>
                </c:pt>
                <c:pt idx="7">
                  <c:v>50.623999999999995</c:v>
                </c:pt>
                <c:pt idx="8">
                  <c:v>50.588999999999999</c:v>
                </c:pt>
                <c:pt idx="9">
                  <c:v>50.581000000000003</c:v>
                </c:pt>
                <c:pt idx="10">
                  <c:v>50.388999999999996</c:v>
                </c:pt>
                <c:pt idx="11">
                  <c:v>50.241</c:v>
                </c:pt>
                <c:pt idx="12">
                  <c:v>50.344999999999999</c:v>
                </c:pt>
                <c:pt idx="13">
                  <c:v>50.394999999999996</c:v>
                </c:pt>
                <c:pt idx="14">
                  <c:v>50.382999999999996</c:v>
                </c:pt>
                <c:pt idx="15">
                  <c:v>50.853000000000002</c:v>
                </c:pt>
                <c:pt idx="16">
                  <c:v>51.2</c:v>
                </c:pt>
                <c:pt idx="17">
                  <c:v>51.35</c:v>
                </c:pt>
                <c:pt idx="19">
                  <c:v>51.314999999999998</c:v>
                </c:pt>
                <c:pt idx="20">
                  <c:v>51.414999999999999</c:v>
                </c:pt>
                <c:pt idx="21">
                  <c:v>51.460999999999999</c:v>
                </c:pt>
                <c:pt idx="22">
                  <c:v>51.481999999999999</c:v>
                </c:pt>
                <c:pt idx="23">
                  <c:v>51.47</c:v>
                </c:pt>
                <c:pt idx="24">
                  <c:v>51.975000000000001</c:v>
                </c:pt>
                <c:pt idx="25">
                  <c:v>50.484000000000002</c:v>
                </c:pt>
                <c:pt idx="26">
                  <c:v>51.460999999999999</c:v>
                </c:pt>
                <c:pt idx="27">
                  <c:v>51.185000000000002</c:v>
                </c:pt>
                <c:pt idx="28">
                  <c:v>51.66</c:v>
                </c:pt>
                <c:pt idx="29">
                  <c:v>51.274999999999999</c:v>
                </c:pt>
                <c:pt idx="30">
                  <c:v>51.487000000000002</c:v>
                </c:pt>
                <c:pt idx="31">
                  <c:v>51.131</c:v>
                </c:pt>
                <c:pt idx="32">
                  <c:v>51.111000000000004</c:v>
                </c:pt>
                <c:pt idx="33">
                  <c:v>51.683</c:v>
                </c:pt>
                <c:pt idx="34">
                  <c:v>51.664999999999999</c:v>
                </c:pt>
                <c:pt idx="35">
                  <c:v>51.741</c:v>
                </c:pt>
                <c:pt idx="36">
                  <c:v>51.948</c:v>
                </c:pt>
                <c:pt idx="37">
                  <c:v>52.034999999999997</c:v>
                </c:pt>
                <c:pt idx="38">
                  <c:v>51.957999999999998</c:v>
                </c:pt>
                <c:pt idx="39">
                  <c:v>53.655999999999999</c:v>
                </c:pt>
                <c:pt idx="40">
                  <c:v>51.442999999999998</c:v>
                </c:pt>
                <c:pt idx="41">
                  <c:v>51.188000000000002</c:v>
                </c:pt>
                <c:pt idx="42">
                  <c:v>51.34</c:v>
                </c:pt>
                <c:pt idx="43">
                  <c:v>51.863</c:v>
                </c:pt>
                <c:pt idx="44">
                  <c:v>52.218000000000004</c:v>
                </c:pt>
                <c:pt idx="45">
                  <c:v>53.507999999999996</c:v>
                </c:pt>
                <c:pt idx="46">
                  <c:v>52.244</c:v>
                </c:pt>
                <c:pt idx="47">
                  <c:v>52.174999999999997</c:v>
                </c:pt>
                <c:pt idx="48">
                  <c:v>52.14</c:v>
                </c:pt>
                <c:pt idx="49">
                  <c:v>52.216000000000001</c:v>
                </c:pt>
                <c:pt idx="50">
                  <c:v>52.742999999999995</c:v>
                </c:pt>
                <c:pt idx="51">
                  <c:v>52.385000000000005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3E08-40C9-81D2-D3A1B6B187F5}"/>
            </c:ext>
          </c:extLst>
        </c:ser>
        <c:ser>
          <c:idx val="20"/>
          <c:order val="20"/>
          <c:tx>
            <c:strRef>
              <c:f>'2021年全井戸集計表'!$W$2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'2021年全井戸集計表'!$W$3:$W$54</c:f>
              <c:numCache>
                <c:formatCode>0.000_ </c:formatCode>
                <c:ptCount val="52"/>
                <c:pt idx="0">
                  <c:v>49.984999999999999</c:v>
                </c:pt>
                <c:pt idx="1">
                  <c:v>49.957999999999998</c:v>
                </c:pt>
                <c:pt idx="2">
                  <c:v>49.932000000000002</c:v>
                </c:pt>
                <c:pt idx="3">
                  <c:v>49.9</c:v>
                </c:pt>
                <c:pt idx="4">
                  <c:v>50.714999999999996</c:v>
                </c:pt>
                <c:pt idx="5">
                  <c:v>51.247</c:v>
                </c:pt>
                <c:pt idx="6">
                  <c:v>51.319000000000003</c:v>
                </c:pt>
                <c:pt idx="7">
                  <c:v>51.697999999999993</c:v>
                </c:pt>
                <c:pt idx="8">
                  <c:v>51.614999999999995</c:v>
                </c:pt>
                <c:pt idx="9">
                  <c:v>51.478999999999999</c:v>
                </c:pt>
                <c:pt idx="10">
                  <c:v>52.55</c:v>
                </c:pt>
                <c:pt idx="11">
                  <c:v>51.655999999999999</c:v>
                </c:pt>
                <c:pt idx="12">
                  <c:v>51.756</c:v>
                </c:pt>
                <c:pt idx="13">
                  <c:v>51.774999999999999</c:v>
                </c:pt>
                <c:pt idx="14">
                  <c:v>52.037999999999997</c:v>
                </c:pt>
                <c:pt idx="15">
                  <c:v>52.716999999999999</c:v>
                </c:pt>
                <c:pt idx="16">
                  <c:v>53.89</c:v>
                </c:pt>
                <c:pt idx="17">
                  <c:v>54.213999999999999</c:v>
                </c:pt>
                <c:pt idx="18">
                  <c:v>53.963999999999999</c:v>
                </c:pt>
                <c:pt idx="19">
                  <c:v>53.984999999999999</c:v>
                </c:pt>
                <c:pt idx="20">
                  <c:v>54.332999999999998</c:v>
                </c:pt>
                <c:pt idx="21">
                  <c:v>54.552999999999997</c:v>
                </c:pt>
                <c:pt idx="22">
                  <c:v>54.506</c:v>
                </c:pt>
                <c:pt idx="23">
                  <c:v>54.245999999999995</c:v>
                </c:pt>
                <c:pt idx="24">
                  <c:v>55.057000000000002</c:v>
                </c:pt>
                <c:pt idx="25">
                  <c:v>52.057999999999993</c:v>
                </c:pt>
                <c:pt idx="26">
                  <c:v>56.727999999999994</c:v>
                </c:pt>
                <c:pt idx="27">
                  <c:v>55.881999999999998</c:v>
                </c:pt>
                <c:pt idx="28">
                  <c:v>55.304000000000002</c:v>
                </c:pt>
                <c:pt idx="29">
                  <c:v>54.444999999999993</c:v>
                </c:pt>
                <c:pt idx="30">
                  <c:v>55.062999999999995</c:v>
                </c:pt>
                <c:pt idx="31">
                  <c:v>54.722999999999999</c:v>
                </c:pt>
                <c:pt idx="32">
                  <c:v>54.542000000000002</c:v>
                </c:pt>
                <c:pt idx="33">
                  <c:v>55.480999999999995</c:v>
                </c:pt>
                <c:pt idx="34">
                  <c:v>55.778999999999996</c:v>
                </c:pt>
                <c:pt idx="35">
                  <c:v>56.091999999999999</c:v>
                </c:pt>
                <c:pt idx="36">
                  <c:v>56.828999999999994</c:v>
                </c:pt>
                <c:pt idx="37">
                  <c:v>57.111999999999995</c:v>
                </c:pt>
                <c:pt idx="38">
                  <c:v>56.548000000000002</c:v>
                </c:pt>
                <c:pt idx="39">
                  <c:v>58.683</c:v>
                </c:pt>
                <c:pt idx="40">
                  <c:v>56.570999999999998</c:v>
                </c:pt>
                <c:pt idx="41">
                  <c:v>55.019999999999996</c:v>
                </c:pt>
                <c:pt idx="42">
                  <c:v>55.286000000000001</c:v>
                </c:pt>
                <c:pt idx="43">
                  <c:v>55.942</c:v>
                </c:pt>
                <c:pt idx="44">
                  <c:v>56.298000000000002</c:v>
                </c:pt>
                <c:pt idx="45">
                  <c:v>57.981999999999999</c:v>
                </c:pt>
                <c:pt idx="46">
                  <c:v>57.606999999999999</c:v>
                </c:pt>
                <c:pt idx="47">
                  <c:v>57.03</c:v>
                </c:pt>
                <c:pt idx="48">
                  <c:v>56.992999999999995</c:v>
                </c:pt>
                <c:pt idx="49">
                  <c:v>57.065999999999995</c:v>
                </c:pt>
                <c:pt idx="50">
                  <c:v>57.5</c:v>
                </c:pt>
                <c:pt idx="51">
                  <c:v>56.929000000000002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3E08-40C9-81D2-D3A1B6B187F5}"/>
            </c:ext>
          </c:extLst>
        </c:ser>
        <c:ser>
          <c:idx val="21"/>
          <c:order val="21"/>
          <c:tx>
            <c:strRef>
              <c:f>'2021年全井戸集計表'!$X$2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'2021年全井戸集計表'!$X$3:$X$54</c:f>
              <c:numCache>
                <c:formatCode>0.000_ </c:formatCode>
                <c:ptCount val="52"/>
                <c:pt idx="0">
                  <c:v>51.671000000000006</c:v>
                </c:pt>
                <c:pt idx="1">
                  <c:v>51.543999999999997</c:v>
                </c:pt>
                <c:pt idx="2">
                  <c:v>51.471000000000004</c:v>
                </c:pt>
                <c:pt idx="3">
                  <c:v>51.433999999999997</c:v>
                </c:pt>
                <c:pt idx="4">
                  <c:v>53.185000000000002</c:v>
                </c:pt>
                <c:pt idx="5">
                  <c:v>53.629000000000005</c:v>
                </c:pt>
                <c:pt idx="6">
                  <c:v>53.412000000000006</c:v>
                </c:pt>
                <c:pt idx="7">
                  <c:v>54.186999999999998</c:v>
                </c:pt>
                <c:pt idx="8">
                  <c:v>54.085999999999999</c:v>
                </c:pt>
                <c:pt idx="9">
                  <c:v>53.966000000000001</c:v>
                </c:pt>
                <c:pt idx="10">
                  <c:v>54.969000000000001</c:v>
                </c:pt>
                <c:pt idx="11">
                  <c:v>54.667000000000002</c:v>
                </c:pt>
                <c:pt idx="12">
                  <c:v>54.558</c:v>
                </c:pt>
                <c:pt idx="13">
                  <c:v>54.620000000000005</c:v>
                </c:pt>
                <c:pt idx="14">
                  <c:v>54.894000000000005</c:v>
                </c:pt>
                <c:pt idx="15">
                  <c:v>55.031000000000006</c:v>
                </c:pt>
                <c:pt idx="16">
                  <c:v>55.721000000000004</c:v>
                </c:pt>
                <c:pt idx="17">
                  <c:v>56.064999999999998</c:v>
                </c:pt>
                <c:pt idx="18">
                  <c:v>55.788000000000004</c:v>
                </c:pt>
                <c:pt idx="19">
                  <c:v>55.655000000000001</c:v>
                </c:pt>
                <c:pt idx="20">
                  <c:v>56.127000000000002</c:v>
                </c:pt>
                <c:pt idx="21">
                  <c:v>56.44</c:v>
                </c:pt>
                <c:pt idx="22">
                  <c:v>56.331000000000003</c:v>
                </c:pt>
                <c:pt idx="23">
                  <c:v>55.998000000000005</c:v>
                </c:pt>
                <c:pt idx="24">
                  <c:v>56.34</c:v>
                </c:pt>
                <c:pt idx="25">
                  <c:v>54.408999999999999</c:v>
                </c:pt>
                <c:pt idx="26">
                  <c:v>59.147000000000006</c:v>
                </c:pt>
                <c:pt idx="27">
                  <c:v>58.084000000000003</c:v>
                </c:pt>
                <c:pt idx="28">
                  <c:v>58.546999999999997</c:v>
                </c:pt>
                <c:pt idx="29">
                  <c:v>56.585000000000001</c:v>
                </c:pt>
                <c:pt idx="30">
                  <c:v>56.919000000000004</c:v>
                </c:pt>
                <c:pt idx="31">
                  <c:v>57.028000000000006</c:v>
                </c:pt>
                <c:pt idx="32">
                  <c:v>57.323</c:v>
                </c:pt>
                <c:pt idx="33">
                  <c:v>57.689</c:v>
                </c:pt>
                <c:pt idx="34">
                  <c:v>57.617000000000004</c:v>
                </c:pt>
                <c:pt idx="35">
                  <c:v>57.728000000000002</c:v>
                </c:pt>
                <c:pt idx="36">
                  <c:v>58.588999999999999</c:v>
                </c:pt>
                <c:pt idx="37">
                  <c:v>58.954999999999998</c:v>
                </c:pt>
                <c:pt idx="38">
                  <c:v>58.33</c:v>
                </c:pt>
                <c:pt idx="39">
                  <c:v>60.097000000000001</c:v>
                </c:pt>
                <c:pt idx="40">
                  <c:v>58.510000000000005</c:v>
                </c:pt>
                <c:pt idx="41">
                  <c:v>57.338999999999999</c:v>
                </c:pt>
                <c:pt idx="42">
                  <c:v>57.591999999999999</c:v>
                </c:pt>
                <c:pt idx="43">
                  <c:v>58.283999999999999</c:v>
                </c:pt>
                <c:pt idx="44">
                  <c:v>58.125</c:v>
                </c:pt>
                <c:pt idx="45">
                  <c:v>59.274000000000001</c:v>
                </c:pt>
                <c:pt idx="46">
                  <c:v>59.063000000000002</c:v>
                </c:pt>
                <c:pt idx="47">
                  <c:v>58.525000000000006</c:v>
                </c:pt>
                <c:pt idx="48">
                  <c:v>58.451000000000001</c:v>
                </c:pt>
                <c:pt idx="49">
                  <c:v>58.57</c:v>
                </c:pt>
                <c:pt idx="50">
                  <c:v>58.826000000000001</c:v>
                </c:pt>
                <c:pt idx="51">
                  <c:v>58.343000000000004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3E08-40C9-81D2-D3A1B6B187F5}"/>
            </c:ext>
          </c:extLst>
        </c:ser>
        <c:ser>
          <c:idx val="22"/>
          <c:order val="22"/>
          <c:tx>
            <c:strRef>
              <c:f>'2021年全井戸集計表'!$Y$2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'2021年全井戸集計表'!$Y$3:$Y$54</c:f>
              <c:numCache>
                <c:formatCode>0.00_ </c:formatCode>
                <c:ptCount val="52"/>
                <c:pt idx="0">
                  <c:v>52.216000000000001</c:v>
                </c:pt>
                <c:pt idx="1">
                  <c:v>52.129000000000005</c:v>
                </c:pt>
                <c:pt idx="2">
                  <c:v>52.094999999999999</c:v>
                </c:pt>
                <c:pt idx="3">
                  <c:v>52.032000000000004</c:v>
                </c:pt>
                <c:pt idx="4">
                  <c:v>52.516000000000005</c:v>
                </c:pt>
                <c:pt idx="5">
                  <c:v>52.472999999999999</c:v>
                </c:pt>
                <c:pt idx="6">
                  <c:v>52.433000000000007</c:v>
                </c:pt>
                <c:pt idx="7">
                  <c:v>53.501000000000005</c:v>
                </c:pt>
                <c:pt idx="8">
                  <c:v>52.481000000000002</c:v>
                </c:pt>
                <c:pt idx="9">
                  <c:v>52.316000000000003</c:v>
                </c:pt>
                <c:pt idx="10">
                  <c:v>55.24</c:v>
                </c:pt>
                <c:pt idx="11">
                  <c:v>54.916000000000004</c:v>
                </c:pt>
                <c:pt idx="12">
                  <c:v>55.618000000000002</c:v>
                </c:pt>
                <c:pt idx="13">
                  <c:v>56.180000000000007</c:v>
                </c:pt>
                <c:pt idx="14">
                  <c:v>54.581000000000003</c:v>
                </c:pt>
                <c:pt idx="15">
                  <c:v>55.023000000000003</c:v>
                </c:pt>
                <c:pt idx="16">
                  <c:v>54.256</c:v>
                </c:pt>
                <c:pt idx="17">
                  <c:v>54.548000000000002</c:v>
                </c:pt>
                <c:pt idx="18">
                  <c:v>54.133000000000003</c:v>
                </c:pt>
                <c:pt idx="19">
                  <c:v>54.065000000000005</c:v>
                </c:pt>
                <c:pt idx="20">
                  <c:v>54.361000000000004</c:v>
                </c:pt>
                <c:pt idx="21">
                  <c:v>54.759</c:v>
                </c:pt>
                <c:pt idx="22">
                  <c:v>54.418000000000006</c:v>
                </c:pt>
                <c:pt idx="23">
                  <c:v>54.157000000000004</c:v>
                </c:pt>
                <c:pt idx="24">
                  <c:v>54.14</c:v>
                </c:pt>
                <c:pt idx="25">
                  <c:v>52.872</c:v>
                </c:pt>
                <c:pt idx="26">
                  <c:v>57.704000000000001</c:v>
                </c:pt>
                <c:pt idx="27">
                  <c:v>55.951000000000001</c:v>
                </c:pt>
                <c:pt idx="28">
                  <c:v>55.268000000000001</c:v>
                </c:pt>
                <c:pt idx="29">
                  <c:v>55.546000000000006</c:v>
                </c:pt>
                <c:pt idx="30">
                  <c:v>54.685000000000002</c:v>
                </c:pt>
                <c:pt idx="31">
                  <c:v>55.845000000000006</c:v>
                </c:pt>
                <c:pt idx="32">
                  <c:v>57.269000000000005</c:v>
                </c:pt>
                <c:pt idx="33">
                  <c:v>56.246000000000002</c:v>
                </c:pt>
                <c:pt idx="34">
                  <c:v>55.178000000000004</c:v>
                </c:pt>
                <c:pt idx="35">
                  <c:v>54.847999999999999</c:v>
                </c:pt>
                <c:pt idx="36">
                  <c:v>55.776000000000003</c:v>
                </c:pt>
                <c:pt idx="37">
                  <c:v>55.777000000000001</c:v>
                </c:pt>
                <c:pt idx="38">
                  <c:v>55.160000000000004</c:v>
                </c:pt>
                <c:pt idx="39">
                  <c:v>56.275000000000006</c:v>
                </c:pt>
                <c:pt idx="40">
                  <c:v>55.538000000000004</c:v>
                </c:pt>
                <c:pt idx="41">
                  <c:v>54.493000000000002</c:v>
                </c:pt>
                <c:pt idx="42">
                  <c:v>54.731000000000002</c:v>
                </c:pt>
                <c:pt idx="43">
                  <c:v>55.602000000000004</c:v>
                </c:pt>
                <c:pt idx="44">
                  <c:v>55.087000000000003</c:v>
                </c:pt>
                <c:pt idx="45">
                  <c:v>55.584000000000003</c:v>
                </c:pt>
                <c:pt idx="46">
                  <c:v>56.198</c:v>
                </c:pt>
                <c:pt idx="47">
                  <c:v>55.245000000000005</c:v>
                </c:pt>
                <c:pt idx="48">
                  <c:v>55.297000000000004</c:v>
                </c:pt>
                <c:pt idx="49">
                  <c:v>55.243000000000002</c:v>
                </c:pt>
                <c:pt idx="50">
                  <c:v>55.584000000000003</c:v>
                </c:pt>
                <c:pt idx="51">
                  <c:v>55.065000000000005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3E08-40C9-81D2-D3A1B6B187F5}"/>
            </c:ext>
          </c:extLst>
        </c:ser>
        <c:ser>
          <c:idx val="23"/>
          <c:order val="23"/>
          <c:tx>
            <c:strRef>
              <c:f>'2021年全井戸集計表'!$Z$2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'2021年全井戸集計表'!$Z$3:$Z$54</c:f>
              <c:numCache>
                <c:formatCode>0.000_ </c:formatCode>
                <c:ptCount val="52"/>
                <c:pt idx="0">
                  <c:v>48.506</c:v>
                </c:pt>
                <c:pt idx="1">
                  <c:v>48.313000000000002</c:v>
                </c:pt>
                <c:pt idx="2">
                  <c:v>48.474999999999994</c:v>
                </c:pt>
                <c:pt idx="3">
                  <c:v>48.444000000000003</c:v>
                </c:pt>
                <c:pt idx="4">
                  <c:v>49.351999999999997</c:v>
                </c:pt>
                <c:pt idx="5">
                  <c:v>49.531999999999996</c:v>
                </c:pt>
                <c:pt idx="6">
                  <c:v>49.635999999999996</c:v>
                </c:pt>
                <c:pt idx="7">
                  <c:v>49.661000000000001</c:v>
                </c:pt>
                <c:pt idx="8">
                  <c:v>49.593999999999994</c:v>
                </c:pt>
                <c:pt idx="9">
                  <c:v>49.524000000000001</c:v>
                </c:pt>
                <c:pt idx="10">
                  <c:v>49.692</c:v>
                </c:pt>
                <c:pt idx="11">
                  <c:v>49.095999999999997</c:v>
                </c:pt>
                <c:pt idx="12">
                  <c:v>49.141999999999996</c:v>
                </c:pt>
                <c:pt idx="13">
                  <c:v>49.22</c:v>
                </c:pt>
                <c:pt idx="14">
                  <c:v>49.283000000000001</c:v>
                </c:pt>
                <c:pt idx="15">
                  <c:v>50.272999999999996</c:v>
                </c:pt>
                <c:pt idx="16">
                  <c:v>50.513999999999996</c:v>
                </c:pt>
                <c:pt idx="17">
                  <c:v>50.643999999999998</c:v>
                </c:pt>
                <c:pt idx="18">
                  <c:v>50.595999999999997</c:v>
                </c:pt>
                <c:pt idx="19">
                  <c:v>50.622999999999998</c:v>
                </c:pt>
                <c:pt idx="20">
                  <c:v>50.688000000000002</c:v>
                </c:pt>
                <c:pt idx="21">
                  <c:v>50.769999999999996</c:v>
                </c:pt>
                <c:pt idx="22">
                  <c:v>50.765000000000001</c:v>
                </c:pt>
                <c:pt idx="23">
                  <c:v>50.697000000000003</c:v>
                </c:pt>
                <c:pt idx="24">
                  <c:v>51.820999999999998</c:v>
                </c:pt>
                <c:pt idx="25">
                  <c:v>49.55</c:v>
                </c:pt>
                <c:pt idx="26">
                  <c:v>51.05</c:v>
                </c:pt>
                <c:pt idx="27">
                  <c:v>50.730999999999995</c:v>
                </c:pt>
                <c:pt idx="28">
                  <c:v>51.095999999999997</c:v>
                </c:pt>
                <c:pt idx="29">
                  <c:v>51.823</c:v>
                </c:pt>
                <c:pt idx="30">
                  <c:v>50.95</c:v>
                </c:pt>
                <c:pt idx="31">
                  <c:v>50.632999999999996</c:v>
                </c:pt>
                <c:pt idx="32">
                  <c:v>50.323</c:v>
                </c:pt>
                <c:pt idx="33">
                  <c:v>51.253</c:v>
                </c:pt>
                <c:pt idx="34">
                  <c:v>51.370999999999995</c:v>
                </c:pt>
                <c:pt idx="35">
                  <c:v>51.497999999999998</c:v>
                </c:pt>
                <c:pt idx="36">
                  <c:v>51.78</c:v>
                </c:pt>
                <c:pt idx="37">
                  <c:v>51.896000000000001</c:v>
                </c:pt>
                <c:pt idx="38">
                  <c:v>51.704000000000001</c:v>
                </c:pt>
                <c:pt idx="39">
                  <c:v>54.357999999999997</c:v>
                </c:pt>
                <c:pt idx="40">
                  <c:v>51.168999999999997</c:v>
                </c:pt>
                <c:pt idx="41">
                  <c:v>50.483999999999995</c:v>
                </c:pt>
                <c:pt idx="42">
                  <c:v>50.593999999999994</c:v>
                </c:pt>
                <c:pt idx="43">
                  <c:v>51.58</c:v>
                </c:pt>
                <c:pt idx="44">
                  <c:v>52.222999999999999</c:v>
                </c:pt>
                <c:pt idx="45">
                  <c:v>54.064</c:v>
                </c:pt>
                <c:pt idx="46">
                  <c:v>52.430999999999997</c:v>
                </c:pt>
                <c:pt idx="47">
                  <c:v>52.25</c:v>
                </c:pt>
                <c:pt idx="48">
                  <c:v>52.191000000000003</c:v>
                </c:pt>
                <c:pt idx="49">
                  <c:v>52.286999999999999</c:v>
                </c:pt>
                <c:pt idx="50">
                  <c:v>52.978999999999999</c:v>
                </c:pt>
                <c:pt idx="51">
                  <c:v>52.457000000000001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3E08-40C9-81D2-D3A1B6B187F5}"/>
            </c:ext>
          </c:extLst>
        </c:ser>
        <c:ser>
          <c:idx val="24"/>
          <c:order val="24"/>
          <c:tx>
            <c:strRef>
              <c:f>'2021年全井戸集計表'!$AA$2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'2021年全井戸集計表'!$AA$3:$AA$54</c:f>
              <c:numCache>
                <c:formatCode>0.000_ </c:formatCode>
                <c:ptCount val="52"/>
                <c:pt idx="0">
                  <c:v>51.112000000000002</c:v>
                </c:pt>
                <c:pt idx="1">
                  <c:v>51.063000000000002</c:v>
                </c:pt>
                <c:pt idx="2">
                  <c:v>50.931000000000004</c:v>
                </c:pt>
                <c:pt idx="3">
                  <c:v>51.132000000000005</c:v>
                </c:pt>
                <c:pt idx="4">
                  <c:v>51.167000000000002</c:v>
                </c:pt>
                <c:pt idx="5">
                  <c:v>51.184000000000005</c:v>
                </c:pt>
                <c:pt idx="6">
                  <c:v>51.502000000000002</c:v>
                </c:pt>
                <c:pt idx="7">
                  <c:v>51.115000000000002</c:v>
                </c:pt>
                <c:pt idx="8">
                  <c:v>51.11</c:v>
                </c:pt>
                <c:pt idx="9">
                  <c:v>51.137</c:v>
                </c:pt>
                <c:pt idx="10">
                  <c:v>51.341000000000001</c:v>
                </c:pt>
                <c:pt idx="11">
                  <c:v>51.355000000000004</c:v>
                </c:pt>
                <c:pt idx="12">
                  <c:v>51.695</c:v>
                </c:pt>
                <c:pt idx="13">
                  <c:v>51.618000000000002</c:v>
                </c:pt>
                <c:pt idx="14">
                  <c:v>51.325000000000003</c:v>
                </c:pt>
                <c:pt idx="15">
                  <c:v>51.475000000000001</c:v>
                </c:pt>
                <c:pt idx="16">
                  <c:v>51.290000000000006</c:v>
                </c:pt>
                <c:pt idx="17">
                  <c:v>51.378</c:v>
                </c:pt>
                <c:pt idx="18">
                  <c:v>51.293000000000006</c:v>
                </c:pt>
                <c:pt idx="19">
                  <c:v>51.292000000000002</c:v>
                </c:pt>
                <c:pt idx="20">
                  <c:v>51.407000000000004</c:v>
                </c:pt>
                <c:pt idx="21">
                  <c:v>51.451000000000001</c:v>
                </c:pt>
                <c:pt idx="22">
                  <c:v>51.513000000000005</c:v>
                </c:pt>
                <c:pt idx="23">
                  <c:v>51.367000000000004</c:v>
                </c:pt>
                <c:pt idx="24">
                  <c:v>51.344999999999999</c:v>
                </c:pt>
                <c:pt idx="25">
                  <c:v>51.394000000000005</c:v>
                </c:pt>
                <c:pt idx="26">
                  <c:v>51.761000000000003</c:v>
                </c:pt>
                <c:pt idx="27">
                  <c:v>51.591999999999999</c:v>
                </c:pt>
                <c:pt idx="28">
                  <c:v>51.453000000000003</c:v>
                </c:pt>
                <c:pt idx="29">
                  <c:v>51.404000000000003</c:v>
                </c:pt>
                <c:pt idx="30">
                  <c:v>51.451000000000001</c:v>
                </c:pt>
                <c:pt idx="31">
                  <c:v>52.569000000000003</c:v>
                </c:pt>
                <c:pt idx="32">
                  <c:v>51.637</c:v>
                </c:pt>
                <c:pt idx="33">
                  <c:v>51.516000000000005</c:v>
                </c:pt>
                <c:pt idx="34">
                  <c:v>51.378</c:v>
                </c:pt>
                <c:pt idx="35">
                  <c:v>51.492000000000004</c:v>
                </c:pt>
                <c:pt idx="36">
                  <c:v>51.580000000000005</c:v>
                </c:pt>
                <c:pt idx="37">
                  <c:v>51.627000000000002</c:v>
                </c:pt>
                <c:pt idx="38">
                  <c:v>51.558</c:v>
                </c:pt>
                <c:pt idx="39">
                  <c:v>51.725999999999999</c:v>
                </c:pt>
                <c:pt idx="40">
                  <c:v>51.567</c:v>
                </c:pt>
                <c:pt idx="41">
                  <c:v>51.550000000000004</c:v>
                </c:pt>
                <c:pt idx="42">
                  <c:v>51.928000000000004</c:v>
                </c:pt>
                <c:pt idx="43">
                  <c:v>51.623000000000005</c:v>
                </c:pt>
                <c:pt idx="44">
                  <c:v>51.738</c:v>
                </c:pt>
                <c:pt idx="45">
                  <c:v>51.606999999999999</c:v>
                </c:pt>
                <c:pt idx="46">
                  <c:v>51.696000000000005</c:v>
                </c:pt>
                <c:pt idx="47">
                  <c:v>51.545000000000002</c:v>
                </c:pt>
                <c:pt idx="48">
                  <c:v>51.580000000000005</c:v>
                </c:pt>
                <c:pt idx="49">
                  <c:v>51.597000000000001</c:v>
                </c:pt>
                <c:pt idx="50">
                  <c:v>51.632000000000005</c:v>
                </c:pt>
                <c:pt idx="51">
                  <c:v>51.562000000000005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3E08-40C9-81D2-D3A1B6B187F5}"/>
            </c:ext>
          </c:extLst>
        </c:ser>
        <c:ser>
          <c:idx val="25"/>
          <c:order val="25"/>
          <c:tx>
            <c:strRef>
              <c:f>'2021年全井戸集計表'!$AB$2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'2021年全井戸集計表'!$AB$3:$AB$54</c:f>
              <c:numCache>
                <c:formatCode>0.000_ </c:formatCode>
                <c:ptCount val="52"/>
                <c:pt idx="0">
                  <c:v>49.780999999999999</c:v>
                </c:pt>
                <c:pt idx="1">
                  <c:v>49.808999999999997</c:v>
                </c:pt>
                <c:pt idx="2">
                  <c:v>49.804000000000002</c:v>
                </c:pt>
                <c:pt idx="3">
                  <c:v>49.831000000000003</c:v>
                </c:pt>
                <c:pt idx="4">
                  <c:v>49.897999999999996</c:v>
                </c:pt>
                <c:pt idx="5">
                  <c:v>49.956000000000003</c:v>
                </c:pt>
                <c:pt idx="6">
                  <c:v>50.048000000000002</c:v>
                </c:pt>
                <c:pt idx="7">
                  <c:v>49.956000000000003</c:v>
                </c:pt>
                <c:pt idx="8">
                  <c:v>49.963999999999999</c:v>
                </c:pt>
                <c:pt idx="9">
                  <c:v>49.978999999999999</c:v>
                </c:pt>
                <c:pt idx="10">
                  <c:v>49.948999999999998</c:v>
                </c:pt>
                <c:pt idx="11">
                  <c:v>49.939</c:v>
                </c:pt>
                <c:pt idx="12">
                  <c:v>50.112000000000002</c:v>
                </c:pt>
                <c:pt idx="13">
                  <c:v>50.027999999999999</c:v>
                </c:pt>
                <c:pt idx="14">
                  <c:v>49.98</c:v>
                </c:pt>
                <c:pt idx="15">
                  <c:v>50.085999999999999</c:v>
                </c:pt>
                <c:pt idx="16">
                  <c:v>50.052999999999997</c:v>
                </c:pt>
                <c:pt idx="17">
                  <c:v>50.110999999999997</c:v>
                </c:pt>
                <c:pt idx="18">
                  <c:v>50.097999999999999</c:v>
                </c:pt>
                <c:pt idx="19">
                  <c:v>50.091999999999999</c:v>
                </c:pt>
                <c:pt idx="20">
                  <c:v>50.084000000000003</c:v>
                </c:pt>
                <c:pt idx="21">
                  <c:v>50.134999999999998</c:v>
                </c:pt>
                <c:pt idx="22">
                  <c:v>50.12</c:v>
                </c:pt>
                <c:pt idx="23">
                  <c:v>50.110999999999997</c:v>
                </c:pt>
                <c:pt idx="24">
                  <c:v>50.161000000000001</c:v>
                </c:pt>
                <c:pt idx="25">
                  <c:v>50.408000000000001</c:v>
                </c:pt>
                <c:pt idx="26">
                  <c:v>50.400999999999996</c:v>
                </c:pt>
                <c:pt idx="27">
                  <c:v>50.137999999999998</c:v>
                </c:pt>
                <c:pt idx="28">
                  <c:v>50.1</c:v>
                </c:pt>
                <c:pt idx="29">
                  <c:v>50.215000000000003</c:v>
                </c:pt>
                <c:pt idx="30">
                  <c:v>50.122999999999998</c:v>
                </c:pt>
                <c:pt idx="31">
                  <c:v>50.149000000000001</c:v>
                </c:pt>
                <c:pt idx="32">
                  <c:v>50.137</c:v>
                </c:pt>
                <c:pt idx="33">
                  <c:v>50.156999999999996</c:v>
                </c:pt>
                <c:pt idx="34">
                  <c:v>50.137999999999998</c:v>
                </c:pt>
                <c:pt idx="35">
                  <c:v>50.155999999999999</c:v>
                </c:pt>
                <c:pt idx="36">
                  <c:v>50.192999999999998</c:v>
                </c:pt>
                <c:pt idx="37">
                  <c:v>50.213999999999999</c:v>
                </c:pt>
                <c:pt idx="38">
                  <c:v>50.189</c:v>
                </c:pt>
                <c:pt idx="39">
                  <c:v>50.366999999999997</c:v>
                </c:pt>
                <c:pt idx="40">
                  <c:v>50.14</c:v>
                </c:pt>
                <c:pt idx="41">
                  <c:v>50.100999999999999</c:v>
                </c:pt>
                <c:pt idx="42">
                  <c:v>50.344999999999999</c:v>
                </c:pt>
                <c:pt idx="43">
                  <c:v>50.180999999999997</c:v>
                </c:pt>
                <c:pt idx="44">
                  <c:v>50.307000000000002</c:v>
                </c:pt>
                <c:pt idx="45">
                  <c:v>50.301000000000002</c:v>
                </c:pt>
                <c:pt idx="46">
                  <c:v>50.29</c:v>
                </c:pt>
                <c:pt idx="47">
                  <c:v>50.168999999999997</c:v>
                </c:pt>
                <c:pt idx="48">
                  <c:v>50.173999999999999</c:v>
                </c:pt>
                <c:pt idx="49">
                  <c:v>50.16</c:v>
                </c:pt>
                <c:pt idx="50">
                  <c:v>50.204000000000001</c:v>
                </c:pt>
                <c:pt idx="51">
                  <c:v>50.186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3E08-40C9-81D2-D3A1B6B187F5}"/>
            </c:ext>
          </c:extLst>
        </c:ser>
        <c:ser>
          <c:idx val="26"/>
          <c:order val="26"/>
          <c:tx>
            <c:strRef>
              <c:f>'2021年全井戸集計表'!$AC$2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'2021年全井戸集計表'!$AC$3:$AC$54</c:f>
              <c:numCache>
                <c:formatCode>0.000_ </c:formatCode>
                <c:ptCount val="52"/>
                <c:pt idx="0">
                  <c:v>49.777000000000001</c:v>
                </c:pt>
                <c:pt idx="1">
                  <c:v>49.709000000000003</c:v>
                </c:pt>
                <c:pt idx="2">
                  <c:v>49.709000000000003</c:v>
                </c:pt>
                <c:pt idx="3">
                  <c:v>49.765999999999998</c:v>
                </c:pt>
                <c:pt idx="4">
                  <c:v>50.000999999999998</c:v>
                </c:pt>
                <c:pt idx="5">
                  <c:v>50.290999999999997</c:v>
                </c:pt>
                <c:pt idx="6">
                  <c:v>50.405999999999999</c:v>
                </c:pt>
                <c:pt idx="7">
                  <c:v>50.292999999999999</c:v>
                </c:pt>
                <c:pt idx="8">
                  <c:v>50.268000000000001</c:v>
                </c:pt>
                <c:pt idx="9">
                  <c:v>50.317999999999998</c:v>
                </c:pt>
                <c:pt idx="10">
                  <c:v>50.051000000000002</c:v>
                </c:pt>
                <c:pt idx="11">
                  <c:v>50.018000000000001</c:v>
                </c:pt>
                <c:pt idx="12">
                  <c:v>50.213999999999999</c:v>
                </c:pt>
                <c:pt idx="13">
                  <c:v>50.155000000000001</c:v>
                </c:pt>
                <c:pt idx="14">
                  <c:v>50.152999999999999</c:v>
                </c:pt>
                <c:pt idx="15">
                  <c:v>50.713000000000001</c:v>
                </c:pt>
                <c:pt idx="16">
                  <c:v>50.688000000000002</c:v>
                </c:pt>
                <c:pt idx="17">
                  <c:v>50.808</c:v>
                </c:pt>
                <c:pt idx="18">
                  <c:v>50.790999999999997</c:v>
                </c:pt>
                <c:pt idx="19">
                  <c:v>50.786999999999999</c:v>
                </c:pt>
                <c:pt idx="20">
                  <c:v>50.774000000000001</c:v>
                </c:pt>
                <c:pt idx="21">
                  <c:v>50.884999999999998</c:v>
                </c:pt>
                <c:pt idx="22">
                  <c:v>50.899000000000001</c:v>
                </c:pt>
                <c:pt idx="23">
                  <c:v>50.886000000000003</c:v>
                </c:pt>
                <c:pt idx="24">
                  <c:v>51.174999999999997</c:v>
                </c:pt>
                <c:pt idx="25">
                  <c:v>50.015999999999998</c:v>
                </c:pt>
                <c:pt idx="26">
                  <c:v>50.927999999999997</c:v>
                </c:pt>
                <c:pt idx="27">
                  <c:v>50.709000000000003</c:v>
                </c:pt>
                <c:pt idx="28">
                  <c:v>50.673000000000002</c:v>
                </c:pt>
                <c:pt idx="29">
                  <c:v>51.396000000000001</c:v>
                </c:pt>
                <c:pt idx="30">
                  <c:v>50.832999999999998</c:v>
                </c:pt>
                <c:pt idx="31">
                  <c:v>50.929000000000002</c:v>
                </c:pt>
                <c:pt idx="32">
                  <c:v>50.673999999999999</c:v>
                </c:pt>
                <c:pt idx="33">
                  <c:v>51.057000000000002</c:v>
                </c:pt>
                <c:pt idx="34">
                  <c:v>51.015999999999998</c:v>
                </c:pt>
                <c:pt idx="35">
                  <c:v>51.088000000000001</c:v>
                </c:pt>
                <c:pt idx="36">
                  <c:v>51.204000000000001</c:v>
                </c:pt>
                <c:pt idx="37">
                  <c:v>51.265999999999998</c:v>
                </c:pt>
                <c:pt idx="38">
                  <c:v>51.201000000000001</c:v>
                </c:pt>
                <c:pt idx="39">
                  <c:v>51.989000000000004</c:v>
                </c:pt>
                <c:pt idx="40">
                  <c:v>50.853000000000002</c:v>
                </c:pt>
                <c:pt idx="41">
                  <c:v>50.683</c:v>
                </c:pt>
                <c:pt idx="42">
                  <c:v>50.978999999999999</c:v>
                </c:pt>
                <c:pt idx="43">
                  <c:v>51.112000000000002</c:v>
                </c:pt>
                <c:pt idx="44">
                  <c:v>51.489000000000004</c:v>
                </c:pt>
                <c:pt idx="45">
                  <c:v>52.037999999999997</c:v>
                </c:pt>
                <c:pt idx="46">
                  <c:v>51.41</c:v>
                </c:pt>
                <c:pt idx="47">
                  <c:v>51.334000000000003</c:v>
                </c:pt>
                <c:pt idx="48">
                  <c:v>51.338999999999999</c:v>
                </c:pt>
                <c:pt idx="49">
                  <c:v>51.361000000000004</c:v>
                </c:pt>
                <c:pt idx="50">
                  <c:v>51.454000000000001</c:v>
                </c:pt>
                <c:pt idx="51">
                  <c:v>51.543999999999997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3E08-40C9-81D2-D3A1B6B187F5}"/>
            </c:ext>
          </c:extLst>
        </c:ser>
        <c:ser>
          <c:idx val="27"/>
          <c:order val="27"/>
          <c:tx>
            <c:strRef>
              <c:f>'2021年全井戸集計表'!$AD$2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'2021年全井戸集計表'!$AD$3:$AD$54</c:f>
              <c:numCache>
                <c:formatCode>General</c:formatCode>
                <c:ptCount val="52"/>
                <c:pt idx="0">
                  <c:v>79.253999999999991</c:v>
                </c:pt>
                <c:pt idx="1">
                  <c:v>79.251000000000005</c:v>
                </c:pt>
                <c:pt idx="2">
                  <c:v>79.256</c:v>
                </c:pt>
                <c:pt idx="3">
                  <c:v>79.253</c:v>
                </c:pt>
                <c:pt idx="4">
                  <c:v>79.254999999999995</c:v>
                </c:pt>
                <c:pt idx="5">
                  <c:v>79.256</c:v>
                </c:pt>
                <c:pt idx="6">
                  <c:v>79.251000000000005</c:v>
                </c:pt>
                <c:pt idx="7">
                  <c:v>79.253</c:v>
                </c:pt>
                <c:pt idx="8">
                  <c:v>79.248000000000005</c:v>
                </c:pt>
                <c:pt idx="9">
                  <c:v>79.253</c:v>
                </c:pt>
                <c:pt idx="10">
                  <c:v>79.260999999999996</c:v>
                </c:pt>
                <c:pt idx="11">
                  <c:v>79.25</c:v>
                </c:pt>
                <c:pt idx="12">
                  <c:v>79.256</c:v>
                </c:pt>
                <c:pt idx="13">
                  <c:v>79.257000000000005</c:v>
                </c:pt>
                <c:pt idx="14">
                  <c:v>79.257999999999996</c:v>
                </c:pt>
                <c:pt idx="15">
                  <c:v>79.259999999999991</c:v>
                </c:pt>
                <c:pt idx="16">
                  <c:v>79.251000000000005</c:v>
                </c:pt>
                <c:pt idx="17">
                  <c:v>79.259</c:v>
                </c:pt>
                <c:pt idx="18">
                  <c:v>79.253999999999991</c:v>
                </c:pt>
                <c:pt idx="19">
                  <c:v>79.260999999999996</c:v>
                </c:pt>
                <c:pt idx="20">
                  <c:v>79.256</c:v>
                </c:pt>
                <c:pt idx="21">
                  <c:v>79.253999999999991</c:v>
                </c:pt>
                <c:pt idx="22">
                  <c:v>79.257999999999996</c:v>
                </c:pt>
                <c:pt idx="23">
                  <c:v>79.257000000000005</c:v>
                </c:pt>
                <c:pt idx="24">
                  <c:v>79.257999999999996</c:v>
                </c:pt>
                <c:pt idx="25">
                  <c:v>79.259999999999991</c:v>
                </c:pt>
                <c:pt idx="26">
                  <c:v>79.257999999999996</c:v>
                </c:pt>
                <c:pt idx="27">
                  <c:v>79.259</c:v>
                </c:pt>
                <c:pt idx="28">
                  <c:v>79.259</c:v>
                </c:pt>
                <c:pt idx="29">
                  <c:v>79.257999999999996</c:v>
                </c:pt>
                <c:pt idx="30">
                  <c:v>79.257999999999996</c:v>
                </c:pt>
                <c:pt idx="31">
                  <c:v>79.254999999999995</c:v>
                </c:pt>
                <c:pt idx="49">
                  <c:v>79.272999999999996</c:v>
                </c:pt>
                <c:pt idx="50">
                  <c:v>79.274000000000001</c:v>
                </c:pt>
                <c:pt idx="51">
                  <c:v>79.274000000000001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3E08-40C9-81D2-D3A1B6B187F5}"/>
            </c:ext>
          </c:extLst>
        </c:ser>
        <c:ser>
          <c:idx val="28"/>
          <c:order val="28"/>
          <c:tx>
            <c:strRef>
              <c:f>'2021年全井戸集計表'!$AE$2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'2021年全井戸集計表'!$AE$3:$AE$54</c:f>
              <c:numCache>
                <c:formatCode>0.000_ </c:formatCode>
                <c:ptCount val="52"/>
                <c:pt idx="0">
                  <c:v>72.415999999999997</c:v>
                </c:pt>
                <c:pt idx="1">
                  <c:v>72.393000000000001</c:v>
                </c:pt>
                <c:pt idx="2">
                  <c:v>72.355000000000004</c:v>
                </c:pt>
                <c:pt idx="3">
                  <c:v>72.259</c:v>
                </c:pt>
                <c:pt idx="4">
                  <c:v>72.224999999999994</c:v>
                </c:pt>
                <c:pt idx="5">
                  <c:v>72.216000000000008</c:v>
                </c:pt>
                <c:pt idx="6">
                  <c:v>72.155000000000001</c:v>
                </c:pt>
                <c:pt idx="7">
                  <c:v>72.14500000000001</c:v>
                </c:pt>
                <c:pt idx="8">
                  <c:v>72.045000000000002</c:v>
                </c:pt>
                <c:pt idx="9">
                  <c:v>71.996000000000009</c:v>
                </c:pt>
                <c:pt idx="10">
                  <c:v>71.998000000000005</c:v>
                </c:pt>
                <c:pt idx="11">
                  <c:v>71.963999999999999</c:v>
                </c:pt>
                <c:pt idx="12">
                  <c:v>71.924999999999997</c:v>
                </c:pt>
                <c:pt idx="13">
                  <c:v>71.903999999999996</c:v>
                </c:pt>
                <c:pt idx="14">
                  <c:v>71.831000000000003</c:v>
                </c:pt>
                <c:pt idx="15">
                  <c:v>71.844999999999999</c:v>
                </c:pt>
                <c:pt idx="16">
                  <c:v>71.786000000000001</c:v>
                </c:pt>
                <c:pt idx="17">
                  <c:v>71.742000000000004</c:v>
                </c:pt>
                <c:pt idx="18">
                  <c:v>71.709000000000003</c:v>
                </c:pt>
                <c:pt idx="19">
                  <c:v>71.665000000000006</c:v>
                </c:pt>
                <c:pt idx="20">
                  <c:v>71.62700000000001</c:v>
                </c:pt>
                <c:pt idx="21">
                  <c:v>71.58</c:v>
                </c:pt>
                <c:pt idx="22">
                  <c:v>71.515000000000001</c:v>
                </c:pt>
                <c:pt idx="23">
                  <c:v>71.463999999999999</c:v>
                </c:pt>
                <c:pt idx="24">
                  <c:v>71.403000000000006</c:v>
                </c:pt>
                <c:pt idx="25">
                  <c:v>71.355000000000004</c:v>
                </c:pt>
                <c:pt idx="26">
                  <c:v>71.296999999999997</c:v>
                </c:pt>
                <c:pt idx="27">
                  <c:v>71.25</c:v>
                </c:pt>
                <c:pt idx="28">
                  <c:v>71.19</c:v>
                </c:pt>
                <c:pt idx="29">
                  <c:v>71.137</c:v>
                </c:pt>
                <c:pt idx="30">
                  <c:v>71.066000000000003</c:v>
                </c:pt>
                <c:pt idx="31">
                  <c:v>71.016000000000005</c:v>
                </c:pt>
                <c:pt idx="32">
                  <c:v>70.98</c:v>
                </c:pt>
                <c:pt idx="33">
                  <c:v>70.941000000000003</c:v>
                </c:pt>
                <c:pt idx="34">
                  <c:v>70.918000000000006</c:v>
                </c:pt>
                <c:pt idx="35">
                  <c:v>70.88</c:v>
                </c:pt>
                <c:pt idx="36">
                  <c:v>70.864000000000004</c:v>
                </c:pt>
                <c:pt idx="37">
                  <c:v>70.843999999999994</c:v>
                </c:pt>
                <c:pt idx="38">
                  <c:v>70.850999999999999</c:v>
                </c:pt>
                <c:pt idx="39">
                  <c:v>70.867000000000004</c:v>
                </c:pt>
                <c:pt idx="40">
                  <c:v>70.866</c:v>
                </c:pt>
                <c:pt idx="41">
                  <c:v>71.012</c:v>
                </c:pt>
                <c:pt idx="42">
                  <c:v>71.210000000000008</c:v>
                </c:pt>
                <c:pt idx="43">
                  <c:v>71.343999999999994</c:v>
                </c:pt>
                <c:pt idx="44">
                  <c:v>71.657000000000011</c:v>
                </c:pt>
                <c:pt idx="45">
                  <c:v>71.849999999999994</c:v>
                </c:pt>
                <c:pt idx="46">
                  <c:v>71.936999999999998</c:v>
                </c:pt>
                <c:pt idx="47">
                  <c:v>72.004000000000005</c:v>
                </c:pt>
                <c:pt idx="48">
                  <c:v>72.039000000000001</c:v>
                </c:pt>
                <c:pt idx="49">
                  <c:v>72.103999999999999</c:v>
                </c:pt>
                <c:pt idx="50">
                  <c:v>72.174999999999997</c:v>
                </c:pt>
                <c:pt idx="51">
                  <c:v>72.198999999999998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3E08-40C9-81D2-D3A1B6B187F5}"/>
            </c:ext>
          </c:extLst>
        </c:ser>
        <c:ser>
          <c:idx val="29"/>
          <c:order val="29"/>
          <c:tx>
            <c:strRef>
              <c:f>'2021年全井戸集計表'!$AF$2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'2021年全井戸集計表'!$AF$3:$AF$54</c:f>
              <c:numCache>
                <c:formatCode>0.000_ </c:formatCode>
                <c:ptCount val="52"/>
                <c:pt idx="0">
                  <c:v>73.772999999999996</c:v>
                </c:pt>
                <c:pt idx="1">
                  <c:v>73.697000000000003</c:v>
                </c:pt>
                <c:pt idx="2">
                  <c:v>73.697000000000003</c:v>
                </c:pt>
                <c:pt idx="3">
                  <c:v>73.543000000000006</c:v>
                </c:pt>
                <c:pt idx="4">
                  <c:v>73.484000000000009</c:v>
                </c:pt>
                <c:pt idx="5">
                  <c:v>73.544000000000011</c:v>
                </c:pt>
                <c:pt idx="6">
                  <c:v>73.681000000000012</c:v>
                </c:pt>
                <c:pt idx="7">
                  <c:v>73.373000000000005</c:v>
                </c:pt>
                <c:pt idx="8">
                  <c:v>73.338999999999999</c:v>
                </c:pt>
                <c:pt idx="9">
                  <c:v>73.216999999999999</c:v>
                </c:pt>
                <c:pt idx="10">
                  <c:v>73.274000000000001</c:v>
                </c:pt>
                <c:pt idx="11">
                  <c:v>73.14</c:v>
                </c:pt>
                <c:pt idx="12">
                  <c:v>73.307000000000002</c:v>
                </c:pt>
                <c:pt idx="13">
                  <c:v>73.254999999999995</c:v>
                </c:pt>
                <c:pt idx="14">
                  <c:v>73.105999999999995</c:v>
                </c:pt>
                <c:pt idx="15">
                  <c:v>73.228000000000009</c:v>
                </c:pt>
                <c:pt idx="16">
                  <c:v>73.254000000000005</c:v>
                </c:pt>
                <c:pt idx="17">
                  <c:v>73.206000000000003</c:v>
                </c:pt>
                <c:pt idx="18">
                  <c:v>73.221000000000004</c:v>
                </c:pt>
                <c:pt idx="19">
                  <c:v>73.271000000000001</c:v>
                </c:pt>
                <c:pt idx="20">
                  <c:v>73.341000000000008</c:v>
                </c:pt>
                <c:pt idx="21">
                  <c:v>73.192999999999998</c:v>
                </c:pt>
                <c:pt idx="22">
                  <c:v>73.216000000000008</c:v>
                </c:pt>
                <c:pt idx="23">
                  <c:v>73.312000000000012</c:v>
                </c:pt>
                <c:pt idx="24">
                  <c:v>73.278000000000006</c:v>
                </c:pt>
                <c:pt idx="25">
                  <c:v>73.27600000000001</c:v>
                </c:pt>
                <c:pt idx="26">
                  <c:v>73.311000000000007</c:v>
                </c:pt>
                <c:pt idx="27">
                  <c:v>73.375</c:v>
                </c:pt>
                <c:pt idx="28">
                  <c:v>73.429000000000002</c:v>
                </c:pt>
                <c:pt idx="29">
                  <c:v>73.563000000000002</c:v>
                </c:pt>
                <c:pt idx="30">
                  <c:v>73.489000000000004</c:v>
                </c:pt>
                <c:pt idx="31">
                  <c:v>73.573999999999998</c:v>
                </c:pt>
                <c:pt idx="32">
                  <c:v>73.475999999999999</c:v>
                </c:pt>
                <c:pt idx="33">
                  <c:v>73.600999999999999</c:v>
                </c:pt>
                <c:pt idx="34">
                  <c:v>73.605999999999995</c:v>
                </c:pt>
                <c:pt idx="35">
                  <c:v>73.591999999999999</c:v>
                </c:pt>
                <c:pt idx="36">
                  <c:v>73.597999999999999</c:v>
                </c:pt>
                <c:pt idx="37">
                  <c:v>73.652000000000001</c:v>
                </c:pt>
                <c:pt idx="38">
                  <c:v>73.721000000000004</c:v>
                </c:pt>
                <c:pt idx="39">
                  <c:v>73.742999999999995</c:v>
                </c:pt>
                <c:pt idx="40">
                  <c:v>73.835999999999999</c:v>
                </c:pt>
                <c:pt idx="41">
                  <c:v>73.863</c:v>
                </c:pt>
                <c:pt idx="42">
                  <c:v>73.998000000000005</c:v>
                </c:pt>
                <c:pt idx="43">
                  <c:v>73.947000000000003</c:v>
                </c:pt>
                <c:pt idx="44">
                  <c:v>74.051000000000002</c:v>
                </c:pt>
                <c:pt idx="45">
                  <c:v>73.991</c:v>
                </c:pt>
                <c:pt idx="46">
                  <c:v>74.088000000000008</c:v>
                </c:pt>
                <c:pt idx="47">
                  <c:v>74.034000000000006</c:v>
                </c:pt>
                <c:pt idx="48">
                  <c:v>73.988</c:v>
                </c:pt>
                <c:pt idx="49">
                  <c:v>74.168000000000006</c:v>
                </c:pt>
                <c:pt idx="50">
                  <c:v>74.147999999999996</c:v>
                </c:pt>
                <c:pt idx="51">
                  <c:v>74.125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3E08-40C9-81D2-D3A1B6B187F5}"/>
            </c:ext>
          </c:extLst>
        </c:ser>
        <c:ser>
          <c:idx val="30"/>
          <c:order val="30"/>
          <c:tx>
            <c:strRef>
              <c:f>'2021年全井戸集計表'!$AG$2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'2021年全井戸集計表'!$AG$3:$AG$54</c:f>
              <c:numCache>
                <c:formatCode>0.000_ </c:formatCode>
                <c:ptCount val="52"/>
                <c:pt idx="0">
                  <c:v>67.707999999999998</c:v>
                </c:pt>
                <c:pt idx="1">
                  <c:v>67.61</c:v>
                </c:pt>
                <c:pt idx="2">
                  <c:v>67.578000000000003</c:v>
                </c:pt>
                <c:pt idx="3">
                  <c:v>67.461999999999989</c:v>
                </c:pt>
                <c:pt idx="4">
                  <c:v>67.41</c:v>
                </c:pt>
                <c:pt idx="5">
                  <c:v>67.513999999999996</c:v>
                </c:pt>
                <c:pt idx="6">
                  <c:v>67.662000000000006</c:v>
                </c:pt>
                <c:pt idx="7">
                  <c:v>67.425999999999988</c:v>
                </c:pt>
                <c:pt idx="8">
                  <c:v>67.441999999999993</c:v>
                </c:pt>
                <c:pt idx="9">
                  <c:v>67.289999999999992</c:v>
                </c:pt>
                <c:pt idx="10">
                  <c:v>67.358000000000004</c:v>
                </c:pt>
                <c:pt idx="11">
                  <c:v>67.246999999999986</c:v>
                </c:pt>
                <c:pt idx="12">
                  <c:v>67.412000000000006</c:v>
                </c:pt>
                <c:pt idx="13">
                  <c:v>67.371999999999986</c:v>
                </c:pt>
                <c:pt idx="14">
                  <c:v>67.185000000000002</c:v>
                </c:pt>
                <c:pt idx="15">
                  <c:v>67.358999999999995</c:v>
                </c:pt>
                <c:pt idx="16">
                  <c:v>67.356999999999999</c:v>
                </c:pt>
                <c:pt idx="17">
                  <c:v>67.424999999999997</c:v>
                </c:pt>
                <c:pt idx="18">
                  <c:v>67.668999999999997</c:v>
                </c:pt>
                <c:pt idx="19">
                  <c:v>67.456999999999994</c:v>
                </c:pt>
                <c:pt idx="20">
                  <c:v>67.518000000000001</c:v>
                </c:pt>
                <c:pt idx="21">
                  <c:v>67.401999999999987</c:v>
                </c:pt>
                <c:pt idx="22">
                  <c:v>67.421999999999997</c:v>
                </c:pt>
                <c:pt idx="23">
                  <c:v>67.508999999999986</c:v>
                </c:pt>
                <c:pt idx="24">
                  <c:v>67.49199999999999</c:v>
                </c:pt>
                <c:pt idx="25">
                  <c:v>67.454999999999998</c:v>
                </c:pt>
                <c:pt idx="26">
                  <c:v>67.483999999999995</c:v>
                </c:pt>
                <c:pt idx="27">
                  <c:v>67.58</c:v>
                </c:pt>
                <c:pt idx="28">
                  <c:v>67.603999999999999</c:v>
                </c:pt>
                <c:pt idx="29">
                  <c:v>67.707999999999998</c:v>
                </c:pt>
                <c:pt idx="30">
                  <c:v>67.673000000000002</c:v>
                </c:pt>
                <c:pt idx="31">
                  <c:v>67.775000000000006</c:v>
                </c:pt>
                <c:pt idx="32">
                  <c:v>67.697999999999993</c:v>
                </c:pt>
                <c:pt idx="33">
                  <c:v>67.807999999999993</c:v>
                </c:pt>
                <c:pt idx="34">
                  <c:v>67.793999999999997</c:v>
                </c:pt>
                <c:pt idx="35">
                  <c:v>67.802999999999997</c:v>
                </c:pt>
                <c:pt idx="36">
                  <c:v>67.796999999999997</c:v>
                </c:pt>
                <c:pt idx="37">
                  <c:v>67.876000000000005</c:v>
                </c:pt>
                <c:pt idx="38">
                  <c:v>67.94</c:v>
                </c:pt>
                <c:pt idx="39">
                  <c:v>67.978999999999999</c:v>
                </c:pt>
                <c:pt idx="40">
                  <c:v>68.045999999999992</c:v>
                </c:pt>
                <c:pt idx="41">
                  <c:v>68.043000000000006</c:v>
                </c:pt>
                <c:pt idx="42">
                  <c:v>68.16</c:v>
                </c:pt>
                <c:pt idx="43">
                  <c:v>68.150999999999996</c:v>
                </c:pt>
                <c:pt idx="44">
                  <c:v>68.310999999999993</c:v>
                </c:pt>
                <c:pt idx="45">
                  <c:v>68.242999999999995</c:v>
                </c:pt>
                <c:pt idx="46">
                  <c:v>68.224999999999994</c:v>
                </c:pt>
                <c:pt idx="47">
                  <c:v>68.230999999999995</c:v>
                </c:pt>
                <c:pt idx="48">
                  <c:v>68.180999999999997</c:v>
                </c:pt>
                <c:pt idx="49">
                  <c:v>68.375</c:v>
                </c:pt>
                <c:pt idx="50">
                  <c:v>68.353999999999999</c:v>
                </c:pt>
                <c:pt idx="51">
                  <c:v>68.423999999999992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3E08-40C9-81D2-D3A1B6B187F5}"/>
            </c:ext>
          </c:extLst>
        </c:ser>
        <c:ser>
          <c:idx val="31"/>
          <c:order val="31"/>
          <c:tx>
            <c:strRef>
              <c:f>'2021年全井戸集計表'!$AH$2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'2021年全井戸集計表'!$AH$3:$AH$54</c:f>
              <c:numCache>
                <c:formatCode>0.0_ </c:formatCode>
                <c:ptCount val="52"/>
                <c:pt idx="0">
                  <c:v>60.313000000000002</c:v>
                </c:pt>
                <c:pt idx="1">
                  <c:v>60.023000000000003</c:v>
                </c:pt>
                <c:pt idx="2">
                  <c:v>59.945</c:v>
                </c:pt>
                <c:pt idx="3">
                  <c:v>59.907000000000004</c:v>
                </c:pt>
                <c:pt idx="4">
                  <c:v>60.268000000000001</c:v>
                </c:pt>
                <c:pt idx="5">
                  <c:v>60.605000000000004</c:v>
                </c:pt>
                <c:pt idx="6">
                  <c:v>60.758000000000003</c:v>
                </c:pt>
                <c:pt idx="7">
                  <c:v>60.637999999999998</c:v>
                </c:pt>
                <c:pt idx="8">
                  <c:v>60.603999999999999</c:v>
                </c:pt>
                <c:pt idx="9">
                  <c:v>60.478999999999999</c:v>
                </c:pt>
                <c:pt idx="10">
                  <c:v>60.667999999999999</c:v>
                </c:pt>
                <c:pt idx="11">
                  <c:v>60.742000000000004</c:v>
                </c:pt>
                <c:pt idx="12">
                  <c:v>60.923999999999999</c:v>
                </c:pt>
                <c:pt idx="13">
                  <c:v>60.92</c:v>
                </c:pt>
                <c:pt idx="14">
                  <c:v>60.89</c:v>
                </c:pt>
                <c:pt idx="15">
                  <c:v>61.027999999999999</c:v>
                </c:pt>
                <c:pt idx="16">
                  <c:v>61.152999999999999</c:v>
                </c:pt>
                <c:pt idx="17">
                  <c:v>61.332000000000001</c:v>
                </c:pt>
                <c:pt idx="18">
                  <c:v>61.183</c:v>
                </c:pt>
                <c:pt idx="19">
                  <c:v>61.093000000000004</c:v>
                </c:pt>
                <c:pt idx="20">
                  <c:v>61.350999999999999</c:v>
                </c:pt>
                <c:pt idx="21">
                  <c:v>61.36</c:v>
                </c:pt>
                <c:pt idx="22">
                  <c:v>61.387</c:v>
                </c:pt>
                <c:pt idx="23">
                  <c:v>61.387</c:v>
                </c:pt>
                <c:pt idx="24">
                  <c:v>61.44</c:v>
                </c:pt>
                <c:pt idx="25">
                  <c:v>60.835000000000001</c:v>
                </c:pt>
                <c:pt idx="26">
                  <c:v>62.024999999999999</c:v>
                </c:pt>
                <c:pt idx="27">
                  <c:v>61.945</c:v>
                </c:pt>
                <c:pt idx="28">
                  <c:v>61.936999999999998</c:v>
                </c:pt>
                <c:pt idx="29">
                  <c:v>61.820999999999998</c:v>
                </c:pt>
                <c:pt idx="30">
                  <c:v>61.971000000000004</c:v>
                </c:pt>
                <c:pt idx="31">
                  <c:v>61.914999999999999</c:v>
                </c:pt>
                <c:pt idx="32">
                  <c:v>61.855000000000004</c:v>
                </c:pt>
                <c:pt idx="33">
                  <c:v>62.13</c:v>
                </c:pt>
                <c:pt idx="34">
                  <c:v>61.893999999999998</c:v>
                </c:pt>
                <c:pt idx="35">
                  <c:v>61.774999999999999</c:v>
                </c:pt>
                <c:pt idx="36">
                  <c:v>62.117000000000004</c:v>
                </c:pt>
                <c:pt idx="37">
                  <c:v>62.307000000000002</c:v>
                </c:pt>
                <c:pt idx="38">
                  <c:v>62.277999999999999</c:v>
                </c:pt>
                <c:pt idx="39">
                  <c:v>62.856000000000002</c:v>
                </c:pt>
                <c:pt idx="40">
                  <c:v>62.292000000000002</c:v>
                </c:pt>
                <c:pt idx="41">
                  <c:v>62.003</c:v>
                </c:pt>
                <c:pt idx="42">
                  <c:v>62.198999999999998</c:v>
                </c:pt>
                <c:pt idx="43">
                  <c:v>62.374000000000002</c:v>
                </c:pt>
                <c:pt idx="44">
                  <c:v>62.445999999999998</c:v>
                </c:pt>
                <c:pt idx="45">
                  <c:v>62.81</c:v>
                </c:pt>
                <c:pt idx="46">
                  <c:v>62.423999999999999</c:v>
                </c:pt>
                <c:pt idx="47">
                  <c:v>62.362000000000002</c:v>
                </c:pt>
                <c:pt idx="48">
                  <c:v>62.297000000000004</c:v>
                </c:pt>
                <c:pt idx="49">
                  <c:v>62.468000000000004</c:v>
                </c:pt>
                <c:pt idx="50">
                  <c:v>62.616</c:v>
                </c:pt>
                <c:pt idx="51">
                  <c:v>62.39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3E08-40C9-81D2-D3A1B6B187F5}"/>
            </c:ext>
          </c:extLst>
        </c:ser>
        <c:ser>
          <c:idx val="32"/>
          <c:order val="32"/>
          <c:tx>
            <c:strRef>
              <c:f>'2021年全井戸集計表'!$AI$2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'2021年全井戸集計表'!$AI$3:$AI$54</c:f>
              <c:numCache>
                <c:formatCode>0.000_ </c:formatCode>
                <c:ptCount val="52"/>
                <c:pt idx="0">
                  <c:v>60.454999999999998</c:v>
                </c:pt>
                <c:pt idx="1">
                  <c:v>60.416000000000004</c:v>
                </c:pt>
                <c:pt idx="2">
                  <c:v>60.401000000000003</c:v>
                </c:pt>
                <c:pt idx="3">
                  <c:v>60.256</c:v>
                </c:pt>
                <c:pt idx="4">
                  <c:v>60.274000000000001</c:v>
                </c:pt>
                <c:pt idx="5">
                  <c:v>60.382000000000005</c:v>
                </c:pt>
                <c:pt idx="6">
                  <c:v>60.496000000000002</c:v>
                </c:pt>
                <c:pt idx="7">
                  <c:v>60.513000000000005</c:v>
                </c:pt>
                <c:pt idx="8">
                  <c:v>60.545000000000002</c:v>
                </c:pt>
                <c:pt idx="9">
                  <c:v>60.514000000000003</c:v>
                </c:pt>
                <c:pt idx="10">
                  <c:v>60.659000000000006</c:v>
                </c:pt>
                <c:pt idx="11">
                  <c:v>60.688000000000002</c:v>
                </c:pt>
                <c:pt idx="12">
                  <c:v>60.883000000000003</c:v>
                </c:pt>
                <c:pt idx="13">
                  <c:v>60.903000000000006</c:v>
                </c:pt>
                <c:pt idx="14">
                  <c:v>60.986000000000004</c:v>
                </c:pt>
                <c:pt idx="15">
                  <c:v>60.893000000000001</c:v>
                </c:pt>
                <c:pt idx="16">
                  <c:v>60.738</c:v>
                </c:pt>
                <c:pt idx="17">
                  <c:v>60.752000000000002</c:v>
                </c:pt>
                <c:pt idx="18">
                  <c:v>60.692</c:v>
                </c:pt>
                <c:pt idx="19">
                  <c:v>60.69</c:v>
                </c:pt>
                <c:pt idx="20">
                  <c:v>60.69</c:v>
                </c:pt>
                <c:pt idx="21">
                  <c:v>60.659000000000006</c:v>
                </c:pt>
                <c:pt idx="22">
                  <c:v>60.688000000000002</c:v>
                </c:pt>
                <c:pt idx="23">
                  <c:v>60.722999999999999</c:v>
                </c:pt>
                <c:pt idx="24">
                  <c:v>60.645000000000003</c:v>
                </c:pt>
                <c:pt idx="25">
                  <c:v>60.662000000000006</c:v>
                </c:pt>
                <c:pt idx="26">
                  <c:v>62.144000000000005</c:v>
                </c:pt>
                <c:pt idx="27">
                  <c:v>62.185000000000002</c:v>
                </c:pt>
                <c:pt idx="28">
                  <c:v>61</c:v>
                </c:pt>
                <c:pt idx="29">
                  <c:v>60.972000000000001</c:v>
                </c:pt>
                <c:pt idx="30">
                  <c:v>60.709000000000003</c:v>
                </c:pt>
                <c:pt idx="31">
                  <c:v>60.760000000000005</c:v>
                </c:pt>
                <c:pt idx="32">
                  <c:v>60.784000000000006</c:v>
                </c:pt>
                <c:pt idx="33">
                  <c:v>60.841000000000001</c:v>
                </c:pt>
                <c:pt idx="34">
                  <c:v>60.761000000000003</c:v>
                </c:pt>
                <c:pt idx="35">
                  <c:v>60.682000000000002</c:v>
                </c:pt>
                <c:pt idx="36">
                  <c:v>60.823</c:v>
                </c:pt>
                <c:pt idx="37">
                  <c:v>60.895000000000003</c:v>
                </c:pt>
                <c:pt idx="38">
                  <c:v>60.838000000000001</c:v>
                </c:pt>
                <c:pt idx="39">
                  <c:v>61.14</c:v>
                </c:pt>
                <c:pt idx="40">
                  <c:v>61.048999999999999</c:v>
                </c:pt>
                <c:pt idx="41">
                  <c:v>60.798000000000002</c:v>
                </c:pt>
                <c:pt idx="42">
                  <c:v>60.78</c:v>
                </c:pt>
                <c:pt idx="43">
                  <c:v>60.831000000000003</c:v>
                </c:pt>
                <c:pt idx="44">
                  <c:v>60.820999999999998</c:v>
                </c:pt>
                <c:pt idx="45">
                  <c:v>60.807000000000002</c:v>
                </c:pt>
                <c:pt idx="46">
                  <c:v>60.798999999999999</c:v>
                </c:pt>
                <c:pt idx="47">
                  <c:v>60.785000000000004</c:v>
                </c:pt>
                <c:pt idx="48">
                  <c:v>60.831000000000003</c:v>
                </c:pt>
                <c:pt idx="49">
                  <c:v>60.863</c:v>
                </c:pt>
                <c:pt idx="50">
                  <c:v>60.909000000000006</c:v>
                </c:pt>
                <c:pt idx="51">
                  <c:v>60.838000000000001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3E08-40C9-81D2-D3A1B6B187F5}"/>
            </c:ext>
          </c:extLst>
        </c:ser>
        <c:ser>
          <c:idx val="33"/>
          <c:order val="33"/>
          <c:tx>
            <c:strRef>
              <c:f>'2021年全井戸集計表'!$AJ$2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'2021年全井戸集計表'!$AJ$3:$AJ$54</c:f>
              <c:numCache>
                <c:formatCode>0.000_ </c:formatCode>
                <c:ptCount val="52"/>
                <c:pt idx="0">
                  <c:v>54.83</c:v>
                </c:pt>
                <c:pt idx="1">
                  <c:v>54.848999999999997</c:v>
                </c:pt>
                <c:pt idx="2">
                  <c:v>54.768000000000001</c:v>
                </c:pt>
                <c:pt idx="3">
                  <c:v>54.728999999999999</c:v>
                </c:pt>
                <c:pt idx="4">
                  <c:v>54.807000000000002</c:v>
                </c:pt>
                <c:pt idx="5">
                  <c:v>54.766999999999996</c:v>
                </c:pt>
                <c:pt idx="6">
                  <c:v>54.844999999999999</c:v>
                </c:pt>
                <c:pt idx="7">
                  <c:v>54.801000000000002</c:v>
                </c:pt>
                <c:pt idx="8">
                  <c:v>54.805</c:v>
                </c:pt>
                <c:pt idx="9">
                  <c:v>54.839999999999996</c:v>
                </c:pt>
                <c:pt idx="10">
                  <c:v>54.926000000000002</c:v>
                </c:pt>
                <c:pt idx="11">
                  <c:v>54.921999999999997</c:v>
                </c:pt>
                <c:pt idx="12">
                  <c:v>55.073999999999998</c:v>
                </c:pt>
                <c:pt idx="13">
                  <c:v>55.085999999999999</c:v>
                </c:pt>
                <c:pt idx="14">
                  <c:v>55.225999999999999</c:v>
                </c:pt>
                <c:pt idx="15">
                  <c:v>54.95</c:v>
                </c:pt>
                <c:pt idx="16">
                  <c:v>55.052</c:v>
                </c:pt>
                <c:pt idx="17">
                  <c:v>55.081999999999994</c:v>
                </c:pt>
                <c:pt idx="18">
                  <c:v>55.021999999999998</c:v>
                </c:pt>
                <c:pt idx="19">
                  <c:v>55.021999999999998</c:v>
                </c:pt>
                <c:pt idx="20">
                  <c:v>55.021999999999998</c:v>
                </c:pt>
                <c:pt idx="21">
                  <c:v>54.984999999999999</c:v>
                </c:pt>
                <c:pt idx="22">
                  <c:v>55.021000000000001</c:v>
                </c:pt>
                <c:pt idx="23">
                  <c:v>55.024999999999999</c:v>
                </c:pt>
                <c:pt idx="24">
                  <c:v>54.956000000000003</c:v>
                </c:pt>
                <c:pt idx="25">
                  <c:v>54.944000000000003</c:v>
                </c:pt>
                <c:pt idx="26">
                  <c:v>55.135999999999996</c:v>
                </c:pt>
                <c:pt idx="27">
                  <c:v>55.573999999999998</c:v>
                </c:pt>
                <c:pt idx="28">
                  <c:v>55.33</c:v>
                </c:pt>
                <c:pt idx="29">
                  <c:v>55.262999999999998</c:v>
                </c:pt>
                <c:pt idx="30">
                  <c:v>55.087999999999994</c:v>
                </c:pt>
                <c:pt idx="31">
                  <c:v>55.108999999999995</c:v>
                </c:pt>
                <c:pt idx="32">
                  <c:v>55.114999999999995</c:v>
                </c:pt>
                <c:pt idx="33">
                  <c:v>55.140999999999998</c:v>
                </c:pt>
                <c:pt idx="34">
                  <c:v>55.081000000000003</c:v>
                </c:pt>
                <c:pt idx="35">
                  <c:v>55.052999999999997</c:v>
                </c:pt>
                <c:pt idx="36">
                  <c:v>55.253</c:v>
                </c:pt>
                <c:pt idx="37">
                  <c:v>55.221999999999994</c:v>
                </c:pt>
                <c:pt idx="38">
                  <c:v>55.180999999999997</c:v>
                </c:pt>
                <c:pt idx="39">
                  <c:v>55.322999999999993</c:v>
                </c:pt>
                <c:pt idx="40">
                  <c:v>55.323999999999998</c:v>
                </c:pt>
                <c:pt idx="41">
                  <c:v>55.328000000000003</c:v>
                </c:pt>
                <c:pt idx="42">
                  <c:v>55.220999999999997</c:v>
                </c:pt>
                <c:pt idx="43">
                  <c:v>55.241</c:v>
                </c:pt>
                <c:pt idx="44">
                  <c:v>55.195999999999998</c:v>
                </c:pt>
                <c:pt idx="45">
                  <c:v>55.182000000000002</c:v>
                </c:pt>
                <c:pt idx="46">
                  <c:v>55.225999999999999</c:v>
                </c:pt>
                <c:pt idx="47">
                  <c:v>55.131</c:v>
                </c:pt>
                <c:pt idx="48">
                  <c:v>55.230999999999995</c:v>
                </c:pt>
                <c:pt idx="49">
                  <c:v>55.203999999999994</c:v>
                </c:pt>
                <c:pt idx="50">
                  <c:v>55.454999999999998</c:v>
                </c:pt>
                <c:pt idx="51">
                  <c:v>55.423999999999999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3E08-40C9-81D2-D3A1B6B187F5}"/>
            </c:ext>
          </c:extLst>
        </c:ser>
        <c:ser>
          <c:idx val="34"/>
          <c:order val="34"/>
          <c:tx>
            <c:strRef>
              <c:f>'2021年全井戸集計表'!$AK$2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'2021年全井戸集計表'!$AK$3:$AK$54</c:f>
              <c:numCache>
                <c:formatCode>0.000_ </c:formatCode>
                <c:ptCount val="52"/>
                <c:pt idx="0">
                  <c:v>51.402999999999992</c:v>
                </c:pt>
                <c:pt idx="1">
                  <c:v>51.384999999999991</c:v>
                </c:pt>
                <c:pt idx="2">
                  <c:v>51.378999999999991</c:v>
                </c:pt>
                <c:pt idx="3">
                  <c:v>51.382999999999996</c:v>
                </c:pt>
                <c:pt idx="4">
                  <c:v>51.407999999999994</c:v>
                </c:pt>
                <c:pt idx="5">
                  <c:v>51.431999999999995</c:v>
                </c:pt>
                <c:pt idx="6">
                  <c:v>51.514999999999993</c:v>
                </c:pt>
                <c:pt idx="7">
                  <c:v>51.434999999999995</c:v>
                </c:pt>
                <c:pt idx="8">
                  <c:v>51.440999999999995</c:v>
                </c:pt>
                <c:pt idx="9">
                  <c:v>51.466999999999999</c:v>
                </c:pt>
                <c:pt idx="10">
                  <c:v>51.498999999999995</c:v>
                </c:pt>
                <c:pt idx="11">
                  <c:v>51.454999999999998</c:v>
                </c:pt>
                <c:pt idx="12">
                  <c:v>51.564999999999998</c:v>
                </c:pt>
                <c:pt idx="13">
                  <c:v>51.522999999999996</c:v>
                </c:pt>
                <c:pt idx="14">
                  <c:v>51.532999999999994</c:v>
                </c:pt>
                <c:pt idx="15">
                  <c:v>51.548999999999992</c:v>
                </c:pt>
                <c:pt idx="16">
                  <c:v>51.504999999999995</c:v>
                </c:pt>
                <c:pt idx="17">
                  <c:v>51.562999999999995</c:v>
                </c:pt>
                <c:pt idx="18">
                  <c:v>51.557999999999993</c:v>
                </c:pt>
                <c:pt idx="19">
                  <c:v>51.541999999999994</c:v>
                </c:pt>
                <c:pt idx="20">
                  <c:v>51.541999999999994</c:v>
                </c:pt>
                <c:pt idx="21">
                  <c:v>51.556999999999995</c:v>
                </c:pt>
                <c:pt idx="22">
                  <c:v>51.559999999999995</c:v>
                </c:pt>
                <c:pt idx="23">
                  <c:v>51.569999999999993</c:v>
                </c:pt>
                <c:pt idx="24">
                  <c:v>51.574999999999996</c:v>
                </c:pt>
                <c:pt idx="25">
                  <c:v>51.572999999999993</c:v>
                </c:pt>
                <c:pt idx="26">
                  <c:v>51.803999999999995</c:v>
                </c:pt>
                <c:pt idx="27">
                  <c:v>51.691999999999993</c:v>
                </c:pt>
                <c:pt idx="28">
                  <c:v>51.631999999999991</c:v>
                </c:pt>
                <c:pt idx="29">
                  <c:v>51.664999999999992</c:v>
                </c:pt>
                <c:pt idx="30">
                  <c:v>51.635999999999996</c:v>
                </c:pt>
                <c:pt idx="31">
                  <c:v>51.631999999999991</c:v>
                </c:pt>
                <c:pt idx="32">
                  <c:v>51.640999999999991</c:v>
                </c:pt>
                <c:pt idx="33">
                  <c:v>51.657999999999994</c:v>
                </c:pt>
                <c:pt idx="34">
                  <c:v>51.628999999999991</c:v>
                </c:pt>
                <c:pt idx="35">
                  <c:v>51.611999999999995</c:v>
                </c:pt>
                <c:pt idx="36">
                  <c:v>51.661999999999992</c:v>
                </c:pt>
                <c:pt idx="37">
                  <c:v>51.707999999999998</c:v>
                </c:pt>
                <c:pt idx="38">
                  <c:v>51.679999999999993</c:v>
                </c:pt>
                <c:pt idx="39">
                  <c:v>51.838999999999999</c:v>
                </c:pt>
                <c:pt idx="40">
                  <c:v>51.687999999999995</c:v>
                </c:pt>
                <c:pt idx="41">
                  <c:v>51.641999999999996</c:v>
                </c:pt>
                <c:pt idx="42">
                  <c:v>51.706999999999994</c:v>
                </c:pt>
                <c:pt idx="43">
                  <c:v>51.69</c:v>
                </c:pt>
                <c:pt idx="44">
                  <c:v>51.755999999999993</c:v>
                </c:pt>
                <c:pt idx="45">
                  <c:v>51.816999999999993</c:v>
                </c:pt>
                <c:pt idx="46">
                  <c:v>51.60199999999999</c:v>
                </c:pt>
                <c:pt idx="47">
                  <c:v>51.667999999999992</c:v>
                </c:pt>
                <c:pt idx="48">
                  <c:v>51.582999999999998</c:v>
                </c:pt>
                <c:pt idx="49">
                  <c:v>51.665999999999997</c:v>
                </c:pt>
                <c:pt idx="50">
                  <c:v>51.700999999999993</c:v>
                </c:pt>
                <c:pt idx="51">
                  <c:v>51.663999999999994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3E08-40C9-81D2-D3A1B6B187F5}"/>
            </c:ext>
          </c:extLst>
        </c:ser>
        <c:ser>
          <c:idx val="35"/>
          <c:order val="35"/>
          <c:tx>
            <c:strRef>
              <c:f>'2021年全井戸集計表'!$AL$2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'2021年全井戸集計表'!$AL$3:$AL$54</c:f>
              <c:numCache>
                <c:formatCode>0.000_ </c:formatCode>
                <c:ptCount val="52"/>
                <c:pt idx="0">
                  <c:v>49.960000000000008</c:v>
                </c:pt>
                <c:pt idx="1">
                  <c:v>49.926000000000002</c:v>
                </c:pt>
                <c:pt idx="2">
                  <c:v>49.907000000000004</c:v>
                </c:pt>
                <c:pt idx="3">
                  <c:v>50.039000000000001</c:v>
                </c:pt>
                <c:pt idx="4">
                  <c:v>50.344000000000008</c:v>
                </c:pt>
                <c:pt idx="5">
                  <c:v>50.694000000000003</c:v>
                </c:pt>
                <c:pt idx="6">
                  <c:v>50.841999999999999</c:v>
                </c:pt>
                <c:pt idx="7">
                  <c:v>50.704999999999998</c:v>
                </c:pt>
                <c:pt idx="8">
                  <c:v>50.692000000000007</c:v>
                </c:pt>
                <c:pt idx="9">
                  <c:v>50.716999999999999</c:v>
                </c:pt>
                <c:pt idx="10">
                  <c:v>50.406000000000006</c:v>
                </c:pt>
                <c:pt idx="11">
                  <c:v>50.394000000000005</c:v>
                </c:pt>
                <c:pt idx="12">
                  <c:v>50.541000000000004</c:v>
                </c:pt>
                <c:pt idx="13">
                  <c:v>50.540000000000006</c:v>
                </c:pt>
                <c:pt idx="14">
                  <c:v>50.570999999999998</c:v>
                </c:pt>
                <c:pt idx="15">
                  <c:v>51.222999999999999</c:v>
                </c:pt>
                <c:pt idx="16">
                  <c:v>51.218000000000004</c:v>
                </c:pt>
                <c:pt idx="17">
                  <c:v>51.369</c:v>
                </c:pt>
                <c:pt idx="18">
                  <c:v>51.541000000000004</c:v>
                </c:pt>
                <c:pt idx="19">
                  <c:v>51.328000000000003</c:v>
                </c:pt>
                <c:pt idx="20">
                  <c:v>51.328000000000003</c:v>
                </c:pt>
                <c:pt idx="21">
                  <c:v>51.463000000000008</c:v>
                </c:pt>
                <c:pt idx="22">
                  <c:v>51.481000000000002</c:v>
                </c:pt>
                <c:pt idx="23">
                  <c:v>51.463000000000008</c:v>
                </c:pt>
                <c:pt idx="24">
                  <c:v>51.781000000000006</c:v>
                </c:pt>
                <c:pt idx="25">
                  <c:v>50.791000000000004</c:v>
                </c:pt>
                <c:pt idx="26">
                  <c:v>51.494</c:v>
                </c:pt>
                <c:pt idx="27">
                  <c:v>51.244</c:v>
                </c:pt>
                <c:pt idx="28">
                  <c:v>51.195999999999998</c:v>
                </c:pt>
                <c:pt idx="29">
                  <c:v>52.079000000000008</c:v>
                </c:pt>
                <c:pt idx="30">
                  <c:v>51.503</c:v>
                </c:pt>
                <c:pt idx="31">
                  <c:v>51.475999999999999</c:v>
                </c:pt>
                <c:pt idx="32">
                  <c:v>51.192999999999998</c:v>
                </c:pt>
                <c:pt idx="33">
                  <c:v>51.634</c:v>
                </c:pt>
                <c:pt idx="34">
                  <c:v>51.628</c:v>
                </c:pt>
                <c:pt idx="35">
                  <c:v>51.719000000000008</c:v>
                </c:pt>
                <c:pt idx="36">
                  <c:v>51.869</c:v>
                </c:pt>
                <c:pt idx="37">
                  <c:v>51.951999999999998</c:v>
                </c:pt>
                <c:pt idx="38">
                  <c:v>51.89</c:v>
                </c:pt>
                <c:pt idx="39">
                  <c:v>53.088999999999999</c:v>
                </c:pt>
                <c:pt idx="40">
                  <c:v>51.448000000000008</c:v>
                </c:pt>
                <c:pt idx="41">
                  <c:v>51.238</c:v>
                </c:pt>
                <c:pt idx="42">
                  <c:v>51.353999999999999</c:v>
                </c:pt>
                <c:pt idx="43">
                  <c:v>51.811000000000007</c:v>
                </c:pt>
                <c:pt idx="44">
                  <c:v>52.173000000000002</c:v>
                </c:pt>
                <c:pt idx="45">
                  <c:v>53.026000000000003</c:v>
                </c:pt>
                <c:pt idx="46">
                  <c:v>52.100999999999999</c:v>
                </c:pt>
                <c:pt idx="47">
                  <c:v>52.063000000000002</c:v>
                </c:pt>
                <c:pt idx="48">
                  <c:v>52.026000000000003</c:v>
                </c:pt>
                <c:pt idx="49">
                  <c:v>52.131</c:v>
                </c:pt>
                <c:pt idx="50">
                  <c:v>52.288000000000004</c:v>
                </c:pt>
                <c:pt idx="51">
                  <c:v>52.418000000000006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3E08-40C9-81D2-D3A1B6B187F5}"/>
            </c:ext>
          </c:extLst>
        </c:ser>
        <c:ser>
          <c:idx val="36"/>
          <c:order val="36"/>
          <c:tx>
            <c:strRef>
              <c:f>'2021年全井戸集計表'!$AM$2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'2021年全井戸集計表'!$AM$3:$AM$54</c:f>
              <c:numCache>
                <c:formatCode>0.000_ </c:formatCode>
                <c:ptCount val="52"/>
                <c:pt idx="0">
                  <c:v>73.057000000000002</c:v>
                </c:pt>
                <c:pt idx="1">
                  <c:v>73.022999999999996</c:v>
                </c:pt>
                <c:pt idx="2">
                  <c:v>73.00200000000001</c:v>
                </c:pt>
                <c:pt idx="3">
                  <c:v>72.951999999999998</c:v>
                </c:pt>
                <c:pt idx="4">
                  <c:v>72.939000000000007</c:v>
                </c:pt>
                <c:pt idx="5">
                  <c:v>72.87</c:v>
                </c:pt>
                <c:pt idx="6">
                  <c:v>72.853999999999999</c:v>
                </c:pt>
                <c:pt idx="7">
                  <c:v>72.790000000000006</c:v>
                </c:pt>
                <c:pt idx="8">
                  <c:v>72.766000000000005</c:v>
                </c:pt>
                <c:pt idx="9">
                  <c:v>72.707999999999998</c:v>
                </c:pt>
                <c:pt idx="10">
                  <c:v>72.686000000000007</c:v>
                </c:pt>
                <c:pt idx="11">
                  <c:v>72.707999999999998</c:v>
                </c:pt>
                <c:pt idx="12">
                  <c:v>73.067000000000007</c:v>
                </c:pt>
                <c:pt idx="13">
                  <c:v>73.125</c:v>
                </c:pt>
                <c:pt idx="14">
                  <c:v>73.117999999999995</c:v>
                </c:pt>
                <c:pt idx="15">
                  <c:v>73.161000000000001</c:v>
                </c:pt>
                <c:pt idx="16">
                  <c:v>73.085000000000008</c:v>
                </c:pt>
                <c:pt idx="17">
                  <c:v>73.097000000000008</c:v>
                </c:pt>
                <c:pt idx="18">
                  <c:v>73.052999999999997</c:v>
                </c:pt>
                <c:pt idx="19">
                  <c:v>73.057000000000002</c:v>
                </c:pt>
                <c:pt idx="20">
                  <c:v>72.989000000000004</c:v>
                </c:pt>
                <c:pt idx="21">
                  <c:v>72.948000000000008</c:v>
                </c:pt>
                <c:pt idx="22">
                  <c:v>73.055000000000007</c:v>
                </c:pt>
                <c:pt idx="23">
                  <c:v>73.073000000000008</c:v>
                </c:pt>
                <c:pt idx="24">
                  <c:v>73.021000000000001</c:v>
                </c:pt>
                <c:pt idx="25">
                  <c:v>72.975999999999999</c:v>
                </c:pt>
                <c:pt idx="26">
                  <c:v>73.040000000000006</c:v>
                </c:pt>
                <c:pt idx="27">
                  <c:v>73.165999999999997</c:v>
                </c:pt>
                <c:pt idx="28">
                  <c:v>73.161000000000001</c:v>
                </c:pt>
                <c:pt idx="29">
                  <c:v>73.115000000000009</c:v>
                </c:pt>
                <c:pt idx="30">
                  <c:v>73.057000000000002</c:v>
                </c:pt>
                <c:pt idx="31">
                  <c:v>72.990000000000009</c:v>
                </c:pt>
                <c:pt idx="32">
                  <c:v>72.95</c:v>
                </c:pt>
                <c:pt idx="33">
                  <c:v>73.198000000000008</c:v>
                </c:pt>
                <c:pt idx="34">
                  <c:v>73.134</c:v>
                </c:pt>
                <c:pt idx="35">
                  <c:v>73.049000000000007</c:v>
                </c:pt>
                <c:pt idx="36">
                  <c:v>73.135999999999996</c:v>
                </c:pt>
                <c:pt idx="37">
                  <c:v>73.27</c:v>
                </c:pt>
                <c:pt idx="38">
                  <c:v>73.257999999999996</c:v>
                </c:pt>
                <c:pt idx="39">
                  <c:v>73.367000000000004</c:v>
                </c:pt>
                <c:pt idx="40">
                  <c:v>73.346000000000004</c:v>
                </c:pt>
                <c:pt idx="41">
                  <c:v>73.231999999999999</c:v>
                </c:pt>
                <c:pt idx="42">
                  <c:v>73.183999999999997</c:v>
                </c:pt>
                <c:pt idx="43">
                  <c:v>73.338999999999999</c:v>
                </c:pt>
                <c:pt idx="44">
                  <c:v>73.293000000000006</c:v>
                </c:pt>
                <c:pt idx="45">
                  <c:v>73.366</c:v>
                </c:pt>
                <c:pt idx="46">
                  <c:v>73.365000000000009</c:v>
                </c:pt>
                <c:pt idx="47">
                  <c:v>73.335999999999999</c:v>
                </c:pt>
                <c:pt idx="48">
                  <c:v>73.337999999999994</c:v>
                </c:pt>
                <c:pt idx="49">
                  <c:v>73.486999999999995</c:v>
                </c:pt>
                <c:pt idx="50">
                  <c:v>73.44</c:v>
                </c:pt>
                <c:pt idx="51">
                  <c:v>73.42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3E08-40C9-81D2-D3A1B6B187F5}"/>
            </c:ext>
          </c:extLst>
        </c:ser>
        <c:ser>
          <c:idx val="37"/>
          <c:order val="37"/>
          <c:tx>
            <c:strRef>
              <c:f>'2021年全井戸集計表'!$AN$2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'2021年全井戸集計表'!$AN$3:$AN$54</c:f>
              <c:numCache>
                <c:formatCode>0.000_ </c:formatCode>
                <c:ptCount val="52"/>
                <c:pt idx="0">
                  <c:v>70.849000000000004</c:v>
                </c:pt>
                <c:pt idx="1">
                  <c:v>70.843999999999994</c:v>
                </c:pt>
                <c:pt idx="2">
                  <c:v>70.771000000000001</c:v>
                </c:pt>
                <c:pt idx="3">
                  <c:v>70.703999999999994</c:v>
                </c:pt>
                <c:pt idx="4">
                  <c:v>70.664000000000001</c:v>
                </c:pt>
                <c:pt idx="5">
                  <c:v>70.664999999999992</c:v>
                </c:pt>
                <c:pt idx="6">
                  <c:v>70.709999999999994</c:v>
                </c:pt>
                <c:pt idx="7">
                  <c:v>70.620999999999995</c:v>
                </c:pt>
                <c:pt idx="8">
                  <c:v>70.570999999999998</c:v>
                </c:pt>
                <c:pt idx="9">
                  <c:v>70.516000000000005</c:v>
                </c:pt>
                <c:pt idx="10">
                  <c:v>70.620999999999995</c:v>
                </c:pt>
                <c:pt idx="11">
                  <c:v>70.62</c:v>
                </c:pt>
                <c:pt idx="12">
                  <c:v>70.676999999999992</c:v>
                </c:pt>
                <c:pt idx="13">
                  <c:v>70.751999999999995</c:v>
                </c:pt>
                <c:pt idx="14">
                  <c:v>70.716999999999999</c:v>
                </c:pt>
                <c:pt idx="15">
                  <c:v>70.807000000000002</c:v>
                </c:pt>
                <c:pt idx="16">
                  <c:v>70.742000000000004</c:v>
                </c:pt>
                <c:pt idx="17">
                  <c:v>70.730999999999995</c:v>
                </c:pt>
                <c:pt idx="18">
                  <c:v>70.688999999999993</c:v>
                </c:pt>
                <c:pt idx="19">
                  <c:v>70.692999999999998</c:v>
                </c:pt>
                <c:pt idx="20">
                  <c:v>70.712000000000003</c:v>
                </c:pt>
                <c:pt idx="21">
                  <c:v>70.685000000000002</c:v>
                </c:pt>
                <c:pt idx="22">
                  <c:v>70.688999999999993</c:v>
                </c:pt>
                <c:pt idx="23">
                  <c:v>70.700999999999993</c:v>
                </c:pt>
                <c:pt idx="24">
                  <c:v>70.682999999999993</c:v>
                </c:pt>
                <c:pt idx="25">
                  <c:v>70.650000000000006</c:v>
                </c:pt>
                <c:pt idx="26">
                  <c:v>71.161000000000001</c:v>
                </c:pt>
                <c:pt idx="27">
                  <c:v>71.290999999999997</c:v>
                </c:pt>
                <c:pt idx="28">
                  <c:v>71.097999999999999</c:v>
                </c:pt>
                <c:pt idx="29">
                  <c:v>71.045999999999992</c:v>
                </c:pt>
                <c:pt idx="30">
                  <c:v>71.024000000000001</c:v>
                </c:pt>
                <c:pt idx="31">
                  <c:v>70.856999999999999</c:v>
                </c:pt>
                <c:pt idx="32">
                  <c:v>70.941000000000003</c:v>
                </c:pt>
                <c:pt idx="33">
                  <c:v>70.97</c:v>
                </c:pt>
                <c:pt idx="34">
                  <c:v>70.977000000000004</c:v>
                </c:pt>
                <c:pt idx="35">
                  <c:v>70.911000000000001</c:v>
                </c:pt>
                <c:pt idx="36">
                  <c:v>70.980999999999995</c:v>
                </c:pt>
                <c:pt idx="37">
                  <c:v>71.025999999999996</c:v>
                </c:pt>
                <c:pt idx="38">
                  <c:v>71.043000000000006</c:v>
                </c:pt>
                <c:pt idx="39">
                  <c:v>71.209999999999994</c:v>
                </c:pt>
                <c:pt idx="40">
                  <c:v>71.239000000000004</c:v>
                </c:pt>
                <c:pt idx="41">
                  <c:v>71.144000000000005</c:v>
                </c:pt>
                <c:pt idx="42">
                  <c:v>71.084000000000003</c:v>
                </c:pt>
                <c:pt idx="43">
                  <c:v>71.090999999999994</c:v>
                </c:pt>
                <c:pt idx="44">
                  <c:v>71.108000000000004</c:v>
                </c:pt>
                <c:pt idx="45">
                  <c:v>71.150000000000006</c:v>
                </c:pt>
                <c:pt idx="46">
                  <c:v>71.186999999999998</c:v>
                </c:pt>
                <c:pt idx="47">
                  <c:v>71.14</c:v>
                </c:pt>
                <c:pt idx="48">
                  <c:v>71.138999999999996</c:v>
                </c:pt>
                <c:pt idx="49">
                  <c:v>71.233999999999995</c:v>
                </c:pt>
                <c:pt idx="50">
                  <c:v>71.242999999999995</c:v>
                </c:pt>
                <c:pt idx="51">
                  <c:v>71.256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3E08-40C9-81D2-D3A1B6B187F5}"/>
            </c:ext>
          </c:extLst>
        </c:ser>
        <c:ser>
          <c:idx val="38"/>
          <c:order val="38"/>
          <c:tx>
            <c:strRef>
              <c:f>'2021年全井戸集計表'!$AO$2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'2021年全井戸集計表'!$AO$3:$AO$54</c:f>
              <c:numCache>
                <c:formatCode>0.000_ </c:formatCode>
                <c:ptCount val="52"/>
                <c:pt idx="0">
                  <c:v>60.418999999999997</c:v>
                </c:pt>
                <c:pt idx="1">
                  <c:v>60.402000000000001</c:v>
                </c:pt>
                <c:pt idx="2">
                  <c:v>60.402000000000001</c:v>
                </c:pt>
                <c:pt idx="3">
                  <c:v>60.351999999999997</c:v>
                </c:pt>
                <c:pt idx="4">
                  <c:v>60.339999999999996</c:v>
                </c:pt>
                <c:pt idx="5">
                  <c:v>60.405000000000001</c:v>
                </c:pt>
                <c:pt idx="6">
                  <c:v>60.51</c:v>
                </c:pt>
                <c:pt idx="7">
                  <c:v>60.393999999999998</c:v>
                </c:pt>
                <c:pt idx="8">
                  <c:v>60.341999999999999</c:v>
                </c:pt>
                <c:pt idx="9">
                  <c:v>60.348999999999997</c:v>
                </c:pt>
                <c:pt idx="10">
                  <c:v>60.396999999999998</c:v>
                </c:pt>
                <c:pt idx="11">
                  <c:v>60.367999999999995</c:v>
                </c:pt>
                <c:pt idx="12">
                  <c:v>60.460999999999999</c:v>
                </c:pt>
                <c:pt idx="13">
                  <c:v>60.396000000000001</c:v>
                </c:pt>
                <c:pt idx="14">
                  <c:v>60.372</c:v>
                </c:pt>
                <c:pt idx="15">
                  <c:v>60.451999999999998</c:v>
                </c:pt>
                <c:pt idx="16">
                  <c:v>60.435000000000002</c:v>
                </c:pt>
                <c:pt idx="17">
                  <c:v>60.405999999999999</c:v>
                </c:pt>
                <c:pt idx="18">
                  <c:v>60.399000000000001</c:v>
                </c:pt>
                <c:pt idx="19">
                  <c:v>60.423999999999992</c:v>
                </c:pt>
                <c:pt idx="20">
                  <c:v>60.468999999999994</c:v>
                </c:pt>
                <c:pt idx="21">
                  <c:v>60.448999999999998</c:v>
                </c:pt>
                <c:pt idx="22">
                  <c:v>60.45</c:v>
                </c:pt>
                <c:pt idx="23">
                  <c:v>60.447000000000003</c:v>
                </c:pt>
                <c:pt idx="24">
                  <c:v>60.450999999999993</c:v>
                </c:pt>
                <c:pt idx="25">
                  <c:v>60.427999999999997</c:v>
                </c:pt>
                <c:pt idx="26">
                  <c:v>60.65</c:v>
                </c:pt>
                <c:pt idx="27">
                  <c:v>60.851999999999997</c:v>
                </c:pt>
                <c:pt idx="28">
                  <c:v>60.805999999999997</c:v>
                </c:pt>
                <c:pt idx="29">
                  <c:v>60.730999999999995</c:v>
                </c:pt>
                <c:pt idx="30">
                  <c:v>60.674999999999997</c:v>
                </c:pt>
                <c:pt idx="31">
                  <c:v>60.652999999999999</c:v>
                </c:pt>
                <c:pt idx="32">
                  <c:v>60.726999999999997</c:v>
                </c:pt>
                <c:pt idx="33">
                  <c:v>60.929999999999993</c:v>
                </c:pt>
                <c:pt idx="34">
                  <c:v>60.836999999999996</c:v>
                </c:pt>
                <c:pt idx="35">
                  <c:v>60.711999999999996</c:v>
                </c:pt>
                <c:pt idx="36">
                  <c:v>60.822000000000003</c:v>
                </c:pt>
                <c:pt idx="37">
                  <c:v>61.009</c:v>
                </c:pt>
                <c:pt idx="38">
                  <c:v>60.998999999999995</c:v>
                </c:pt>
                <c:pt idx="39">
                  <c:v>61.226999999999997</c:v>
                </c:pt>
                <c:pt idx="40">
                  <c:v>61.173999999999992</c:v>
                </c:pt>
                <c:pt idx="41">
                  <c:v>60.956999999999994</c:v>
                </c:pt>
                <c:pt idx="42">
                  <c:v>60.955999999999996</c:v>
                </c:pt>
                <c:pt idx="43">
                  <c:v>61.141999999999996</c:v>
                </c:pt>
                <c:pt idx="44">
                  <c:v>61.084999999999994</c:v>
                </c:pt>
                <c:pt idx="45">
                  <c:v>61.198999999999998</c:v>
                </c:pt>
                <c:pt idx="46">
                  <c:v>61.162999999999997</c:v>
                </c:pt>
                <c:pt idx="47">
                  <c:v>61.061999999999998</c:v>
                </c:pt>
                <c:pt idx="48">
                  <c:v>61.022999999999996</c:v>
                </c:pt>
                <c:pt idx="49">
                  <c:v>61.171999999999997</c:v>
                </c:pt>
                <c:pt idx="50">
                  <c:v>61.122999999999998</c:v>
                </c:pt>
                <c:pt idx="51">
                  <c:v>61.083999999999996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3E08-40C9-81D2-D3A1B6B187F5}"/>
            </c:ext>
          </c:extLst>
        </c:ser>
        <c:ser>
          <c:idx val="39"/>
          <c:order val="39"/>
          <c:tx>
            <c:strRef>
              <c:f>'2021年全井戸集計表'!$AP$2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'2021年全井戸集計表'!$AP$3:$AP$54</c:f>
              <c:numCache>
                <c:formatCode>0.000_ </c:formatCode>
                <c:ptCount val="52"/>
                <c:pt idx="0">
                  <c:v>52.030999999999999</c:v>
                </c:pt>
                <c:pt idx="1">
                  <c:v>51.927999999999997</c:v>
                </c:pt>
                <c:pt idx="2">
                  <c:v>51.87</c:v>
                </c:pt>
                <c:pt idx="3">
                  <c:v>51.844999999999999</c:v>
                </c:pt>
                <c:pt idx="4">
                  <c:v>53.031999999999996</c:v>
                </c:pt>
                <c:pt idx="5">
                  <c:v>53.274999999999999</c:v>
                </c:pt>
                <c:pt idx="6">
                  <c:v>53.465000000000003</c:v>
                </c:pt>
                <c:pt idx="7">
                  <c:v>53.602000000000004</c:v>
                </c:pt>
                <c:pt idx="8">
                  <c:v>53.513999999999996</c:v>
                </c:pt>
                <c:pt idx="9">
                  <c:v>53.558</c:v>
                </c:pt>
                <c:pt idx="10">
                  <c:v>53.753999999999998</c:v>
                </c:pt>
                <c:pt idx="11">
                  <c:v>53.864999999999995</c:v>
                </c:pt>
                <c:pt idx="12">
                  <c:v>53.947000000000003</c:v>
                </c:pt>
                <c:pt idx="13">
                  <c:v>54.028999999999996</c:v>
                </c:pt>
                <c:pt idx="14">
                  <c:v>54.147999999999996</c:v>
                </c:pt>
                <c:pt idx="15">
                  <c:v>54.393999999999998</c:v>
                </c:pt>
                <c:pt idx="16">
                  <c:v>54.707000000000001</c:v>
                </c:pt>
                <c:pt idx="17">
                  <c:v>55.003999999999998</c:v>
                </c:pt>
                <c:pt idx="18">
                  <c:v>54.826999999999998</c:v>
                </c:pt>
                <c:pt idx="19">
                  <c:v>54.724000000000004</c:v>
                </c:pt>
                <c:pt idx="20">
                  <c:v>55.088999999999999</c:v>
                </c:pt>
                <c:pt idx="21">
                  <c:v>55.230999999999995</c:v>
                </c:pt>
                <c:pt idx="22">
                  <c:v>55.262999999999998</c:v>
                </c:pt>
                <c:pt idx="23">
                  <c:v>55.144999999999996</c:v>
                </c:pt>
                <c:pt idx="24">
                  <c:v>55.826000000000001</c:v>
                </c:pt>
                <c:pt idx="25">
                  <c:v>54.091000000000001</c:v>
                </c:pt>
                <c:pt idx="26">
                  <c:v>56.698999999999998</c:v>
                </c:pt>
                <c:pt idx="27">
                  <c:v>56.197000000000003</c:v>
                </c:pt>
                <c:pt idx="28">
                  <c:v>56.156999999999996</c:v>
                </c:pt>
                <c:pt idx="29">
                  <c:v>56.983000000000004</c:v>
                </c:pt>
                <c:pt idx="30">
                  <c:v>56.052999999999997</c:v>
                </c:pt>
                <c:pt idx="31">
                  <c:v>55.686999999999998</c:v>
                </c:pt>
                <c:pt idx="32">
                  <c:v>55.823999999999998</c:v>
                </c:pt>
                <c:pt idx="33">
                  <c:v>56.337000000000003</c:v>
                </c:pt>
                <c:pt idx="34">
                  <c:v>56.094999999999999</c:v>
                </c:pt>
                <c:pt idx="35">
                  <c:v>56.084000000000003</c:v>
                </c:pt>
                <c:pt idx="36">
                  <c:v>56.665999999999997</c:v>
                </c:pt>
                <c:pt idx="37">
                  <c:v>56.941000000000003</c:v>
                </c:pt>
                <c:pt idx="38">
                  <c:v>56.686999999999998</c:v>
                </c:pt>
                <c:pt idx="39">
                  <c:v>58.935000000000002</c:v>
                </c:pt>
                <c:pt idx="40">
                  <c:v>56.721999999999994</c:v>
                </c:pt>
                <c:pt idx="41">
                  <c:v>56.106999999999999</c:v>
                </c:pt>
                <c:pt idx="42">
                  <c:v>56.262999999999998</c:v>
                </c:pt>
                <c:pt idx="43">
                  <c:v>56.736000000000004</c:v>
                </c:pt>
                <c:pt idx="44">
                  <c:v>56.926000000000002</c:v>
                </c:pt>
                <c:pt idx="45">
                  <c:v>58.533000000000001</c:v>
                </c:pt>
                <c:pt idx="46">
                  <c:v>57.269999999999996</c:v>
                </c:pt>
                <c:pt idx="47">
                  <c:v>56.968000000000004</c:v>
                </c:pt>
                <c:pt idx="48">
                  <c:v>56.891999999999996</c:v>
                </c:pt>
                <c:pt idx="49">
                  <c:v>57.024000000000001</c:v>
                </c:pt>
                <c:pt idx="50">
                  <c:v>57.552</c:v>
                </c:pt>
                <c:pt idx="51">
                  <c:v>57.158000000000001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3E08-40C9-81D2-D3A1B6B187F5}"/>
            </c:ext>
          </c:extLst>
        </c:ser>
        <c:ser>
          <c:idx val="40"/>
          <c:order val="40"/>
          <c:tx>
            <c:strRef>
              <c:f>'2021年全井戸集計表'!$AQ$2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'2021年全井戸集計表'!$AQ$3:$AQ$54</c:f>
              <c:numCache>
                <c:formatCode>0.000_ </c:formatCode>
                <c:ptCount val="52"/>
                <c:pt idx="0">
                  <c:v>56.111000000000004</c:v>
                </c:pt>
                <c:pt idx="1">
                  <c:v>55.596000000000004</c:v>
                </c:pt>
                <c:pt idx="2">
                  <c:v>53.195</c:v>
                </c:pt>
                <c:pt idx="3">
                  <c:v>54.761000000000003</c:v>
                </c:pt>
                <c:pt idx="4">
                  <c:v>53.661000000000001</c:v>
                </c:pt>
                <c:pt idx="5">
                  <c:v>52.776000000000003</c:v>
                </c:pt>
                <c:pt idx="6">
                  <c:v>56.484000000000002</c:v>
                </c:pt>
                <c:pt idx="7">
                  <c:v>53.389000000000003</c:v>
                </c:pt>
                <c:pt idx="8">
                  <c:v>52.602000000000004</c:v>
                </c:pt>
                <c:pt idx="9">
                  <c:v>52.547000000000004</c:v>
                </c:pt>
                <c:pt idx="10">
                  <c:v>54.269000000000005</c:v>
                </c:pt>
                <c:pt idx="11">
                  <c:v>54.358000000000004</c:v>
                </c:pt>
                <c:pt idx="12">
                  <c:v>55.809000000000005</c:v>
                </c:pt>
                <c:pt idx="13">
                  <c:v>56.169000000000004</c:v>
                </c:pt>
                <c:pt idx="14">
                  <c:v>56.119</c:v>
                </c:pt>
                <c:pt idx="15">
                  <c:v>55.680000000000007</c:v>
                </c:pt>
                <c:pt idx="16">
                  <c:v>54.644000000000005</c:v>
                </c:pt>
                <c:pt idx="17">
                  <c:v>55.2</c:v>
                </c:pt>
                <c:pt idx="18">
                  <c:v>54.628</c:v>
                </c:pt>
                <c:pt idx="19">
                  <c:v>54.569000000000003</c:v>
                </c:pt>
                <c:pt idx="20">
                  <c:v>55.079000000000001</c:v>
                </c:pt>
                <c:pt idx="21">
                  <c:v>55.881</c:v>
                </c:pt>
                <c:pt idx="22">
                  <c:v>56.319000000000003</c:v>
                </c:pt>
                <c:pt idx="23">
                  <c:v>56.42</c:v>
                </c:pt>
                <c:pt idx="24">
                  <c:v>56.436</c:v>
                </c:pt>
                <c:pt idx="25">
                  <c:v>56.459000000000003</c:v>
                </c:pt>
                <c:pt idx="26">
                  <c:v>56.518000000000001</c:v>
                </c:pt>
                <c:pt idx="27">
                  <c:v>56.461000000000006</c:v>
                </c:pt>
                <c:pt idx="28">
                  <c:v>56.471000000000004</c:v>
                </c:pt>
                <c:pt idx="29">
                  <c:v>55.501000000000005</c:v>
                </c:pt>
                <c:pt idx="30">
                  <c:v>56.449000000000005</c:v>
                </c:pt>
                <c:pt idx="31">
                  <c:v>56.469000000000001</c:v>
                </c:pt>
                <c:pt idx="32">
                  <c:v>56.472000000000001</c:v>
                </c:pt>
                <c:pt idx="33">
                  <c:v>56.384</c:v>
                </c:pt>
                <c:pt idx="34">
                  <c:v>56.195</c:v>
                </c:pt>
                <c:pt idx="35">
                  <c:v>56.199000000000005</c:v>
                </c:pt>
                <c:pt idx="36">
                  <c:v>56.125</c:v>
                </c:pt>
                <c:pt idx="37">
                  <c:v>56.182000000000002</c:v>
                </c:pt>
                <c:pt idx="38">
                  <c:v>56.112000000000002</c:v>
                </c:pt>
                <c:pt idx="39">
                  <c:v>55.639000000000003</c:v>
                </c:pt>
                <c:pt idx="40">
                  <c:v>56.381</c:v>
                </c:pt>
                <c:pt idx="41">
                  <c:v>56.412000000000006</c:v>
                </c:pt>
                <c:pt idx="42">
                  <c:v>54.506</c:v>
                </c:pt>
                <c:pt idx="43">
                  <c:v>55.102000000000004</c:v>
                </c:pt>
                <c:pt idx="44">
                  <c:v>54.604000000000006</c:v>
                </c:pt>
                <c:pt idx="45">
                  <c:v>55.010000000000005</c:v>
                </c:pt>
                <c:pt idx="46">
                  <c:v>55.302000000000007</c:v>
                </c:pt>
                <c:pt idx="47">
                  <c:v>54.631</c:v>
                </c:pt>
                <c:pt idx="48">
                  <c:v>54.654000000000003</c:v>
                </c:pt>
                <c:pt idx="49">
                  <c:v>54.856000000000002</c:v>
                </c:pt>
                <c:pt idx="50">
                  <c:v>54.972000000000001</c:v>
                </c:pt>
                <c:pt idx="51">
                  <c:v>54.628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3E08-40C9-81D2-D3A1B6B187F5}"/>
            </c:ext>
          </c:extLst>
        </c:ser>
        <c:ser>
          <c:idx val="41"/>
          <c:order val="41"/>
          <c:tx>
            <c:strRef>
              <c:f>'2021年全井戸集計表'!$AR$2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'2021年全井戸集計表'!$AR$3:$AR$54</c:f>
              <c:numCache>
                <c:formatCode>0.000_ </c:formatCode>
                <c:ptCount val="52"/>
                <c:pt idx="0">
                  <c:v>51.430999999999997</c:v>
                </c:pt>
                <c:pt idx="1">
                  <c:v>51.277000000000001</c:v>
                </c:pt>
                <c:pt idx="2">
                  <c:v>51.094000000000001</c:v>
                </c:pt>
                <c:pt idx="3">
                  <c:v>50.962000000000003</c:v>
                </c:pt>
                <c:pt idx="4">
                  <c:v>51.212000000000003</c:v>
                </c:pt>
                <c:pt idx="5">
                  <c:v>51.298000000000002</c:v>
                </c:pt>
                <c:pt idx="6">
                  <c:v>51.152000000000001</c:v>
                </c:pt>
                <c:pt idx="7">
                  <c:v>51.783999999999999</c:v>
                </c:pt>
                <c:pt idx="8">
                  <c:v>51.389000000000003</c:v>
                </c:pt>
                <c:pt idx="9">
                  <c:v>51.19</c:v>
                </c:pt>
                <c:pt idx="10">
                  <c:v>51.63</c:v>
                </c:pt>
                <c:pt idx="11">
                  <c:v>52.088999999999999</c:v>
                </c:pt>
                <c:pt idx="12">
                  <c:v>52.067</c:v>
                </c:pt>
                <c:pt idx="13">
                  <c:v>52.142000000000003</c:v>
                </c:pt>
                <c:pt idx="14">
                  <c:v>52.454999999999998</c:v>
                </c:pt>
                <c:pt idx="15">
                  <c:v>52.677</c:v>
                </c:pt>
                <c:pt idx="16">
                  <c:v>52.725000000000001</c:v>
                </c:pt>
                <c:pt idx="17">
                  <c:v>52.914999999999999</c:v>
                </c:pt>
                <c:pt idx="18">
                  <c:v>52.762</c:v>
                </c:pt>
                <c:pt idx="19">
                  <c:v>52.746000000000002</c:v>
                </c:pt>
                <c:pt idx="20">
                  <c:v>52.835000000000001</c:v>
                </c:pt>
                <c:pt idx="21">
                  <c:v>53.024000000000001</c:v>
                </c:pt>
                <c:pt idx="22">
                  <c:v>53</c:v>
                </c:pt>
                <c:pt idx="23">
                  <c:v>52.884</c:v>
                </c:pt>
                <c:pt idx="24">
                  <c:v>53.045999999999999</c:v>
                </c:pt>
                <c:pt idx="25">
                  <c:v>52.17</c:v>
                </c:pt>
                <c:pt idx="26">
                  <c:v>54.227000000000004</c:v>
                </c:pt>
                <c:pt idx="27">
                  <c:v>53.439</c:v>
                </c:pt>
                <c:pt idx="28">
                  <c:v>53.47</c:v>
                </c:pt>
                <c:pt idx="29">
                  <c:v>53.152999999999999</c:v>
                </c:pt>
                <c:pt idx="30">
                  <c:v>53.798999999999999</c:v>
                </c:pt>
                <c:pt idx="31">
                  <c:v>53.44</c:v>
                </c:pt>
                <c:pt idx="32">
                  <c:v>53.302999999999997</c:v>
                </c:pt>
                <c:pt idx="33">
                  <c:v>53.518999999999998</c:v>
                </c:pt>
                <c:pt idx="34">
                  <c:v>53.390999999999998</c:v>
                </c:pt>
                <c:pt idx="35">
                  <c:v>53.308999999999997</c:v>
                </c:pt>
                <c:pt idx="36">
                  <c:v>53.756999999999998</c:v>
                </c:pt>
                <c:pt idx="37">
                  <c:v>53.779000000000003</c:v>
                </c:pt>
                <c:pt idx="38">
                  <c:v>53.63</c:v>
                </c:pt>
                <c:pt idx="39">
                  <c:v>54.875</c:v>
                </c:pt>
                <c:pt idx="40">
                  <c:v>53.755000000000003</c:v>
                </c:pt>
                <c:pt idx="41">
                  <c:v>53.103999999999999</c:v>
                </c:pt>
                <c:pt idx="42">
                  <c:v>52.02</c:v>
                </c:pt>
                <c:pt idx="43">
                  <c:v>53.591999999999999</c:v>
                </c:pt>
                <c:pt idx="44">
                  <c:v>53.639000000000003</c:v>
                </c:pt>
                <c:pt idx="45">
                  <c:v>54.374000000000002</c:v>
                </c:pt>
                <c:pt idx="46">
                  <c:v>53.906999999999996</c:v>
                </c:pt>
                <c:pt idx="47">
                  <c:v>53.695</c:v>
                </c:pt>
                <c:pt idx="48">
                  <c:v>53.7</c:v>
                </c:pt>
                <c:pt idx="49">
                  <c:v>53.683999999999997</c:v>
                </c:pt>
                <c:pt idx="50">
                  <c:v>53.844999999999999</c:v>
                </c:pt>
                <c:pt idx="51">
                  <c:v>53.634999999999998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3E08-40C9-81D2-D3A1B6B187F5}"/>
            </c:ext>
          </c:extLst>
        </c:ser>
        <c:ser>
          <c:idx val="42"/>
          <c:order val="42"/>
          <c:tx>
            <c:strRef>
              <c:f>'2021年全井戸集計表'!$AS$2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'2021年全井戸集計表'!$AS$3:$AS$54</c:f>
              <c:numCache>
                <c:formatCode>0.000_ </c:formatCode>
                <c:ptCount val="52"/>
                <c:pt idx="0">
                  <c:v>47.582000000000001</c:v>
                </c:pt>
                <c:pt idx="1">
                  <c:v>47.552000000000007</c:v>
                </c:pt>
                <c:pt idx="2">
                  <c:v>47.550000000000004</c:v>
                </c:pt>
                <c:pt idx="3">
                  <c:v>47.540000000000006</c:v>
                </c:pt>
                <c:pt idx="4">
                  <c:v>48.542000000000002</c:v>
                </c:pt>
                <c:pt idx="5">
                  <c:v>48.603000000000002</c:v>
                </c:pt>
                <c:pt idx="6">
                  <c:v>48.739000000000004</c:v>
                </c:pt>
                <c:pt idx="7">
                  <c:v>48.694000000000003</c:v>
                </c:pt>
                <c:pt idx="8">
                  <c:v>48.628</c:v>
                </c:pt>
                <c:pt idx="9">
                  <c:v>48.61</c:v>
                </c:pt>
                <c:pt idx="10">
                  <c:v>48.478000000000002</c:v>
                </c:pt>
                <c:pt idx="11">
                  <c:v>48.108000000000004</c:v>
                </c:pt>
                <c:pt idx="12">
                  <c:v>48.169000000000004</c:v>
                </c:pt>
                <c:pt idx="13">
                  <c:v>48.241</c:v>
                </c:pt>
                <c:pt idx="14">
                  <c:v>48.293000000000006</c:v>
                </c:pt>
                <c:pt idx="15">
                  <c:v>49.397000000000006</c:v>
                </c:pt>
                <c:pt idx="16">
                  <c:v>49.513000000000005</c:v>
                </c:pt>
                <c:pt idx="17">
                  <c:v>49.641000000000005</c:v>
                </c:pt>
                <c:pt idx="18">
                  <c:v>49.59</c:v>
                </c:pt>
                <c:pt idx="19">
                  <c:v>49.627000000000002</c:v>
                </c:pt>
                <c:pt idx="20">
                  <c:v>49.675000000000004</c:v>
                </c:pt>
                <c:pt idx="21">
                  <c:v>49.752000000000002</c:v>
                </c:pt>
                <c:pt idx="22">
                  <c:v>49.760000000000005</c:v>
                </c:pt>
                <c:pt idx="23">
                  <c:v>49.727000000000004</c:v>
                </c:pt>
                <c:pt idx="24">
                  <c:v>50.47</c:v>
                </c:pt>
                <c:pt idx="25">
                  <c:v>48.405000000000001</c:v>
                </c:pt>
                <c:pt idx="26">
                  <c:v>49.419000000000004</c:v>
                </c:pt>
                <c:pt idx="27">
                  <c:v>49.209000000000003</c:v>
                </c:pt>
                <c:pt idx="28">
                  <c:v>49.538000000000004</c:v>
                </c:pt>
                <c:pt idx="29">
                  <c:v>50.393000000000001</c:v>
                </c:pt>
                <c:pt idx="30">
                  <c:v>49.509</c:v>
                </c:pt>
                <c:pt idx="31">
                  <c:v>49.190000000000005</c:v>
                </c:pt>
                <c:pt idx="32">
                  <c:v>49.066000000000003</c:v>
                </c:pt>
                <c:pt idx="33">
                  <c:v>50.014000000000003</c:v>
                </c:pt>
                <c:pt idx="34">
                  <c:v>50.063000000000002</c:v>
                </c:pt>
                <c:pt idx="35">
                  <c:v>50.191000000000003</c:v>
                </c:pt>
                <c:pt idx="36">
                  <c:v>50.435000000000002</c:v>
                </c:pt>
                <c:pt idx="37">
                  <c:v>50.534000000000006</c:v>
                </c:pt>
                <c:pt idx="38">
                  <c:v>50.392000000000003</c:v>
                </c:pt>
                <c:pt idx="39">
                  <c:v>54.408000000000001</c:v>
                </c:pt>
                <c:pt idx="40">
                  <c:v>49.565000000000005</c:v>
                </c:pt>
                <c:pt idx="41">
                  <c:v>49.165000000000006</c:v>
                </c:pt>
                <c:pt idx="42">
                  <c:v>49.282000000000004</c:v>
                </c:pt>
                <c:pt idx="43">
                  <c:v>50.397000000000006</c:v>
                </c:pt>
                <c:pt idx="44">
                  <c:v>51.331000000000003</c:v>
                </c:pt>
                <c:pt idx="45">
                  <c:v>54.154000000000003</c:v>
                </c:pt>
                <c:pt idx="46">
                  <c:v>51.222999999999999</c:v>
                </c:pt>
                <c:pt idx="47">
                  <c:v>51.114000000000004</c:v>
                </c:pt>
                <c:pt idx="48">
                  <c:v>51.067</c:v>
                </c:pt>
                <c:pt idx="49">
                  <c:v>51.153000000000006</c:v>
                </c:pt>
                <c:pt idx="50">
                  <c:v>52.127000000000002</c:v>
                </c:pt>
                <c:pt idx="51">
                  <c:v>51.467000000000006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3E08-40C9-81D2-D3A1B6B187F5}"/>
            </c:ext>
          </c:extLst>
        </c:ser>
        <c:ser>
          <c:idx val="43"/>
          <c:order val="43"/>
          <c:tx>
            <c:strRef>
              <c:f>'2021年全井戸集計表'!$AT$2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'2021年全井戸集計表'!$AT$3:$AT$54</c:f>
              <c:numCache>
                <c:formatCode>0.000_ </c:formatCode>
                <c:ptCount val="52"/>
                <c:pt idx="0">
                  <c:v>85.230999999999995</c:v>
                </c:pt>
                <c:pt idx="1">
                  <c:v>85.278999999999996</c:v>
                </c:pt>
                <c:pt idx="2">
                  <c:v>85.265999999999991</c:v>
                </c:pt>
                <c:pt idx="3">
                  <c:v>85.234999999999999</c:v>
                </c:pt>
                <c:pt idx="4">
                  <c:v>85.266999999999996</c:v>
                </c:pt>
                <c:pt idx="5">
                  <c:v>85.292000000000002</c:v>
                </c:pt>
                <c:pt idx="6">
                  <c:v>90.849000000000004</c:v>
                </c:pt>
                <c:pt idx="7">
                  <c:v>88.015000000000001</c:v>
                </c:pt>
                <c:pt idx="8">
                  <c:v>87.954999999999998</c:v>
                </c:pt>
                <c:pt idx="9">
                  <c:v>87.263000000000005</c:v>
                </c:pt>
                <c:pt idx="10">
                  <c:v>88.974999999999994</c:v>
                </c:pt>
                <c:pt idx="11">
                  <c:v>89.412999999999997</c:v>
                </c:pt>
                <c:pt idx="12">
                  <c:v>93.096000000000004</c:v>
                </c:pt>
                <c:pt idx="13">
                  <c:v>91.114999999999995</c:v>
                </c:pt>
                <c:pt idx="14">
                  <c:v>88.432999999999993</c:v>
                </c:pt>
                <c:pt idx="15">
                  <c:v>88.338999999999999</c:v>
                </c:pt>
                <c:pt idx="16">
                  <c:v>88.171999999999997</c:v>
                </c:pt>
                <c:pt idx="17">
                  <c:v>87.944000000000003</c:v>
                </c:pt>
                <c:pt idx="18">
                  <c:v>88.182999999999993</c:v>
                </c:pt>
                <c:pt idx="19">
                  <c:v>87.075999999999993</c:v>
                </c:pt>
                <c:pt idx="20">
                  <c:v>88.668999999999997</c:v>
                </c:pt>
                <c:pt idx="21">
                  <c:v>88.912000000000006</c:v>
                </c:pt>
                <c:pt idx="22">
                  <c:v>88.625</c:v>
                </c:pt>
                <c:pt idx="23">
                  <c:v>86.494</c:v>
                </c:pt>
                <c:pt idx="24">
                  <c:v>86.432000000000002</c:v>
                </c:pt>
                <c:pt idx="25">
                  <c:v>86.349000000000004</c:v>
                </c:pt>
                <c:pt idx="26">
                  <c:v>90.152000000000001</c:v>
                </c:pt>
                <c:pt idx="27">
                  <c:v>87.617999999999995</c:v>
                </c:pt>
                <c:pt idx="28">
                  <c:v>87.346000000000004</c:v>
                </c:pt>
                <c:pt idx="29">
                  <c:v>88.096999999999994</c:v>
                </c:pt>
                <c:pt idx="30">
                  <c:v>85.924000000000007</c:v>
                </c:pt>
                <c:pt idx="31">
                  <c:v>87.807999999999993</c:v>
                </c:pt>
                <c:pt idx="32">
                  <c:v>88.614999999999995</c:v>
                </c:pt>
                <c:pt idx="33">
                  <c:v>87.084000000000003</c:v>
                </c:pt>
                <c:pt idx="34">
                  <c:v>86.49799999999999</c:v>
                </c:pt>
                <c:pt idx="35">
                  <c:v>86.113</c:v>
                </c:pt>
                <c:pt idx="36">
                  <c:v>87.516999999999996</c:v>
                </c:pt>
                <c:pt idx="37">
                  <c:v>88.119</c:v>
                </c:pt>
                <c:pt idx="38">
                  <c:v>87.125</c:v>
                </c:pt>
                <c:pt idx="39">
                  <c:v>89.546999999999997</c:v>
                </c:pt>
                <c:pt idx="40">
                  <c:v>87.694999999999993</c:v>
                </c:pt>
                <c:pt idx="41">
                  <c:v>87.233999999999995</c:v>
                </c:pt>
                <c:pt idx="42">
                  <c:v>87.998999999999995</c:v>
                </c:pt>
                <c:pt idx="43">
                  <c:v>87.619</c:v>
                </c:pt>
                <c:pt idx="44">
                  <c:v>86.888999999999996</c:v>
                </c:pt>
                <c:pt idx="45">
                  <c:v>87.251999999999995</c:v>
                </c:pt>
                <c:pt idx="46">
                  <c:v>86.902000000000001</c:v>
                </c:pt>
                <c:pt idx="47">
                  <c:v>87.302999999999997</c:v>
                </c:pt>
                <c:pt idx="48">
                  <c:v>87.429000000000002</c:v>
                </c:pt>
                <c:pt idx="49">
                  <c:v>88.11</c:v>
                </c:pt>
                <c:pt idx="50">
                  <c:v>88.855000000000004</c:v>
                </c:pt>
                <c:pt idx="51">
                  <c:v>87.929000000000002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3E08-40C9-81D2-D3A1B6B187F5}"/>
            </c:ext>
          </c:extLst>
        </c:ser>
        <c:ser>
          <c:idx val="44"/>
          <c:order val="44"/>
          <c:tx>
            <c:strRef>
              <c:f>'2021年全井戸集計表'!$AU$2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'2021年全井戸集計表'!$AU$3:$AU$54</c:f>
              <c:numCache>
                <c:formatCode>0.000_ </c:formatCode>
                <c:ptCount val="52"/>
                <c:pt idx="0">
                  <c:v>84.578000000000003</c:v>
                </c:pt>
                <c:pt idx="1">
                  <c:v>84.504999999999995</c:v>
                </c:pt>
                <c:pt idx="2">
                  <c:v>84.521999999999991</c:v>
                </c:pt>
                <c:pt idx="3">
                  <c:v>84.510999999999996</c:v>
                </c:pt>
                <c:pt idx="4">
                  <c:v>85.078000000000003</c:v>
                </c:pt>
                <c:pt idx="5">
                  <c:v>85.013000000000005</c:v>
                </c:pt>
                <c:pt idx="6">
                  <c:v>85.658999999999992</c:v>
                </c:pt>
                <c:pt idx="7">
                  <c:v>84.869</c:v>
                </c:pt>
                <c:pt idx="8">
                  <c:v>84.49</c:v>
                </c:pt>
                <c:pt idx="9">
                  <c:v>84.408000000000001</c:v>
                </c:pt>
                <c:pt idx="10">
                  <c:v>84.467999999999989</c:v>
                </c:pt>
                <c:pt idx="11">
                  <c:v>84.878</c:v>
                </c:pt>
                <c:pt idx="12">
                  <c:v>85.347999999999999</c:v>
                </c:pt>
                <c:pt idx="13">
                  <c:v>86.44</c:v>
                </c:pt>
                <c:pt idx="14">
                  <c:v>84.49799999999999</c:v>
                </c:pt>
                <c:pt idx="15">
                  <c:v>84.997</c:v>
                </c:pt>
                <c:pt idx="16">
                  <c:v>84.353999999999999</c:v>
                </c:pt>
                <c:pt idx="17">
                  <c:v>84.49</c:v>
                </c:pt>
                <c:pt idx="18">
                  <c:v>83.965999999999994</c:v>
                </c:pt>
                <c:pt idx="19">
                  <c:v>83.906999999999996</c:v>
                </c:pt>
                <c:pt idx="20">
                  <c:v>84.580999999999989</c:v>
                </c:pt>
                <c:pt idx="21">
                  <c:v>84.830999999999989</c:v>
                </c:pt>
                <c:pt idx="22">
                  <c:v>84.725999999999999</c:v>
                </c:pt>
                <c:pt idx="23">
                  <c:v>84.289999999999992</c:v>
                </c:pt>
                <c:pt idx="24">
                  <c:v>84.167999999999992</c:v>
                </c:pt>
                <c:pt idx="25">
                  <c:v>84.100999999999999</c:v>
                </c:pt>
                <c:pt idx="26">
                  <c:v>83.123999999999995</c:v>
                </c:pt>
                <c:pt idx="27">
                  <c:v>83.033999999999992</c:v>
                </c:pt>
                <c:pt idx="28">
                  <c:v>83.138999999999996</c:v>
                </c:pt>
                <c:pt idx="29">
                  <c:v>83.474999999999994</c:v>
                </c:pt>
                <c:pt idx="30">
                  <c:v>83.510999999999996</c:v>
                </c:pt>
                <c:pt idx="31">
                  <c:v>84.84899999999999</c:v>
                </c:pt>
                <c:pt idx="32">
                  <c:v>85.257999999999996</c:v>
                </c:pt>
                <c:pt idx="33">
                  <c:v>83.152000000000001</c:v>
                </c:pt>
                <c:pt idx="34">
                  <c:v>83.224999999999994</c:v>
                </c:pt>
                <c:pt idx="35">
                  <c:v>83.698999999999998</c:v>
                </c:pt>
                <c:pt idx="36">
                  <c:v>84.382999999999996</c:v>
                </c:pt>
                <c:pt idx="37">
                  <c:v>84.215999999999994</c:v>
                </c:pt>
                <c:pt idx="38">
                  <c:v>83.715999999999994</c:v>
                </c:pt>
                <c:pt idx="39">
                  <c:v>85.584999999999994</c:v>
                </c:pt>
                <c:pt idx="40">
                  <c:v>83.247</c:v>
                </c:pt>
                <c:pt idx="41">
                  <c:v>83.165999999999997</c:v>
                </c:pt>
                <c:pt idx="42">
                  <c:v>84.001000000000005</c:v>
                </c:pt>
                <c:pt idx="43">
                  <c:v>84.64</c:v>
                </c:pt>
                <c:pt idx="44">
                  <c:v>85.102000000000004</c:v>
                </c:pt>
                <c:pt idx="45">
                  <c:v>84.707999999999998</c:v>
                </c:pt>
                <c:pt idx="46">
                  <c:v>85.281000000000006</c:v>
                </c:pt>
                <c:pt idx="47">
                  <c:v>84.650999999999996</c:v>
                </c:pt>
                <c:pt idx="48">
                  <c:v>85.126000000000005</c:v>
                </c:pt>
                <c:pt idx="49">
                  <c:v>85.257999999999996</c:v>
                </c:pt>
                <c:pt idx="50">
                  <c:v>85.445999999999998</c:v>
                </c:pt>
                <c:pt idx="51">
                  <c:v>84.712999999999994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3E08-40C9-81D2-D3A1B6B187F5}"/>
            </c:ext>
          </c:extLst>
        </c:ser>
        <c:ser>
          <c:idx val="45"/>
          <c:order val="45"/>
          <c:tx>
            <c:strRef>
              <c:f>'2021年全井戸集計表'!$AV$2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'2021年全井戸集計表'!$AV$3:$AV$54</c:f>
              <c:numCache>
                <c:formatCode>0.000_ </c:formatCode>
                <c:ptCount val="52"/>
                <c:pt idx="0">
                  <c:v>80.346000000000004</c:v>
                </c:pt>
                <c:pt idx="1">
                  <c:v>80.296999999999997</c:v>
                </c:pt>
                <c:pt idx="2">
                  <c:v>80.198000000000008</c:v>
                </c:pt>
                <c:pt idx="3">
                  <c:v>80.03</c:v>
                </c:pt>
                <c:pt idx="4">
                  <c:v>80.131</c:v>
                </c:pt>
                <c:pt idx="5">
                  <c:v>80.272999999999996</c:v>
                </c:pt>
                <c:pt idx="6">
                  <c:v>81.468000000000004</c:v>
                </c:pt>
                <c:pt idx="7">
                  <c:v>80.995999999999995</c:v>
                </c:pt>
                <c:pt idx="8">
                  <c:v>80.587999999999994</c:v>
                </c:pt>
                <c:pt idx="9">
                  <c:v>80.466999999999999</c:v>
                </c:pt>
                <c:pt idx="10">
                  <c:v>81.225999999999999</c:v>
                </c:pt>
                <c:pt idx="11">
                  <c:v>81.204999999999998</c:v>
                </c:pt>
                <c:pt idx="12">
                  <c:v>80.960000000000008</c:v>
                </c:pt>
                <c:pt idx="13">
                  <c:v>81.185000000000002</c:v>
                </c:pt>
                <c:pt idx="14">
                  <c:v>80.924999999999997</c:v>
                </c:pt>
                <c:pt idx="15">
                  <c:v>80.701999999999998</c:v>
                </c:pt>
                <c:pt idx="16">
                  <c:v>80.552999999999997</c:v>
                </c:pt>
                <c:pt idx="17">
                  <c:v>80.474000000000004</c:v>
                </c:pt>
                <c:pt idx="18">
                  <c:v>80.370999999999995</c:v>
                </c:pt>
                <c:pt idx="19">
                  <c:v>80.245999999999995</c:v>
                </c:pt>
                <c:pt idx="20">
                  <c:v>80.188999999999993</c:v>
                </c:pt>
                <c:pt idx="21">
                  <c:v>80.230999999999995</c:v>
                </c:pt>
                <c:pt idx="22">
                  <c:v>80.198999999999998</c:v>
                </c:pt>
                <c:pt idx="23">
                  <c:v>80.079000000000008</c:v>
                </c:pt>
                <c:pt idx="24">
                  <c:v>80.013000000000005</c:v>
                </c:pt>
                <c:pt idx="25">
                  <c:v>79.92</c:v>
                </c:pt>
                <c:pt idx="26">
                  <c:v>81.927999999999997</c:v>
                </c:pt>
                <c:pt idx="27">
                  <c:v>81.424999999999997</c:v>
                </c:pt>
                <c:pt idx="28">
                  <c:v>81.213999999999999</c:v>
                </c:pt>
                <c:pt idx="29">
                  <c:v>80.968000000000004</c:v>
                </c:pt>
                <c:pt idx="30">
                  <c:v>80.918999999999997</c:v>
                </c:pt>
                <c:pt idx="31">
                  <c:v>80.873999999999995</c:v>
                </c:pt>
                <c:pt idx="32">
                  <c:v>81.225999999999999</c:v>
                </c:pt>
                <c:pt idx="33">
                  <c:v>81.149000000000001</c:v>
                </c:pt>
                <c:pt idx="34">
                  <c:v>81.040999999999997</c:v>
                </c:pt>
                <c:pt idx="35">
                  <c:v>81.003</c:v>
                </c:pt>
                <c:pt idx="36">
                  <c:v>81.314999999999998</c:v>
                </c:pt>
                <c:pt idx="37">
                  <c:v>81.361000000000004</c:v>
                </c:pt>
                <c:pt idx="38">
                  <c:v>81.221000000000004</c:v>
                </c:pt>
                <c:pt idx="39">
                  <c:v>81.588999999999999</c:v>
                </c:pt>
                <c:pt idx="40">
                  <c:v>81.366</c:v>
                </c:pt>
                <c:pt idx="41">
                  <c:v>81.241</c:v>
                </c:pt>
                <c:pt idx="42">
                  <c:v>81.170999999999992</c:v>
                </c:pt>
                <c:pt idx="43">
                  <c:v>81.284999999999997</c:v>
                </c:pt>
                <c:pt idx="44">
                  <c:v>81.031000000000006</c:v>
                </c:pt>
                <c:pt idx="45">
                  <c:v>81.164000000000001</c:v>
                </c:pt>
                <c:pt idx="46">
                  <c:v>80.965999999999994</c:v>
                </c:pt>
                <c:pt idx="47">
                  <c:v>81.176000000000002</c:v>
                </c:pt>
                <c:pt idx="48">
                  <c:v>81.155000000000001</c:v>
                </c:pt>
                <c:pt idx="49">
                  <c:v>81.253999999999991</c:v>
                </c:pt>
                <c:pt idx="50">
                  <c:v>81.290999999999997</c:v>
                </c:pt>
                <c:pt idx="51">
                  <c:v>81.176000000000002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3E08-40C9-81D2-D3A1B6B187F5}"/>
            </c:ext>
          </c:extLst>
        </c:ser>
        <c:ser>
          <c:idx val="46"/>
          <c:order val="46"/>
          <c:tx>
            <c:strRef>
              <c:f>'2021年全井戸集計表'!$AW$2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'2021年全井戸集計表'!$AW$3:$AW$54</c:f>
              <c:numCache>
                <c:formatCode>0.000_ </c:formatCode>
                <c:ptCount val="52"/>
                <c:pt idx="0">
                  <c:v>80.081999999999994</c:v>
                </c:pt>
                <c:pt idx="1">
                  <c:v>79.998000000000005</c:v>
                </c:pt>
                <c:pt idx="2">
                  <c:v>79.908000000000001</c:v>
                </c:pt>
                <c:pt idx="3">
                  <c:v>79.819999999999993</c:v>
                </c:pt>
                <c:pt idx="4">
                  <c:v>80.007999999999996</c:v>
                </c:pt>
                <c:pt idx="5">
                  <c:v>80.13</c:v>
                </c:pt>
                <c:pt idx="6">
                  <c:v>81.353000000000009</c:v>
                </c:pt>
                <c:pt idx="7">
                  <c:v>80.850999999999999</c:v>
                </c:pt>
                <c:pt idx="8">
                  <c:v>80.448000000000008</c:v>
                </c:pt>
                <c:pt idx="9">
                  <c:v>80.188999999999993</c:v>
                </c:pt>
                <c:pt idx="10">
                  <c:v>80.885000000000005</c:v>
                </c:pt>
                <c:pt idx="11">
                  <c:v>80.850999999999999</c:v>
                </c:pt>
                <c:pt idx="12">
                  <c:v>80.597999999999999</c:v>
                </c:pt>
                <c:pt idx="13">
                  <c:v>81.061000000000007</c:v>
                </c:pt>
                <c:pt idx="14">
                  <c:v>80.39</c:v>
                </c:pt>
                <c:pt idx="15">
                  <c:v>80.358000000000004</c:v>
                </c:pt>
                <c:pt idx="16">
                  <c:v>80.155000000000001</c:v>
                </c:pt>
                <c:pt idx="17">
                  <c:v>80.158000000000001</c:v>
                </c:pt>
                <c:pt idx="18">
                  <c:v>79.983000000000004</c:v>
                </c:pt>
                <c:pt idx="19">
                  <c:v>79.885000000000005</c:v>
                </c:pt>
                <c:pt idx="20">
                  <c:v>79.986999999999995</c:v>
                </c:pt>
                <c:pt idx="21">
                  <c:v>80.063000000000002</c:v>
                </c:pt>
                <c:pt idx="22">
                  <c:v>80.021999999999991</c:v>
                </c:pt>
                <c:pt idx="23">
                  <c:v>79.927999999999997</c:v>
                </c:pt>
                <c:pt idx="24">
                  <c:v>79.863</c:v>
                </c:pt>
                <c:pt idx="25">
                  <c:v>79.775000000000006</c:v>
                </c:pt>
                <c:pt idx="26">
                  <c:v>81.741</c:v>
                </c:pt>
                <c:pt idx="27">
                  <c:v>81.138000000000005</c:v>
                </c:pt>
                <c:pt idx="28">
                  <c:v>80.891000000000005</c:v>
                </c:pt>
                <c:pt idx="29">
                  <c:v>80.692000000000007</c:v>
                </c:pt>
                <c:pt idx="30">
                  <c:v>80.552999999999997</c:v>
                </c:pt>
                <c:pt idx="31">
                  <c:v>80.823999999999998</c:v>
                </c:pt>
                <c:pt idx="32">
                  <c:v>81.097000000000008</c:v>
                </c:pt>
                <c:pt idx="33">
                  <c:v>80.942999999999998</c:v>
                </c:pt>
                <c:pt idx="34">
                  <c:v>80.847000000000008</c:v>
                </c:pt>
                <c:pt idx="35">
                  <c:v>80.72</c:v>
                </c:pt>
                <c:pt idx="36">
                  <c:v>81.075000000000003</c:v>
                </c:pt>
                <c:pt idx="37">
                  <c:v>81.14</c:v>
                </c:pt>
                <c:pt idx="38">
                  <c:v>80.97</c:v>
                </c:pt>
                <c:pt idx="39">
                  <c:v>81.052999999999997</c:v>
                </c:pt>
                <c:pt idx="40">
                  <c:v>81.031999999999996</c:v>
                </c:pt>
                <c:pt idx="41">
                  <c:v>80.983000000000004</c:v>
                </c:pt>
                <c:pt idx="42">
                  <c:v>80.995999999999995</c:v>
                </c:pt>
                <c:pt idx="43">
                  <c:v>81.070999999999998</c:v>
                </c:pt>
                <c:pt idx="44">
                  <c:v>80.885000000000005</c:v>
                </c:pt>
                <c:pt idx="45">
                  <c:v>81.007999999999996</c:v>
                </c:pt>
                <c:pt idx="46">
                  <c:v>80.820999999999998</c:v>
                </c:pt>
                <c:pt idx="47">
                  <c:v>81.031000000000006</c:v>
                </c:pt>
                <c:pt idx="48">
                  <c:v>81.007999999999996</c:v>
                </c:pt>
                <c:pt idx="49">
                  <c:v>81.108000000000004</c:v>
                </c:pt>
                <c:pt idx="50">
                  <c:v>81.14</c:v>
                </c:pt>
                <c:pt idx="51">
                  <c:v>81.027999999999992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3E08-40C9-81D2-D3A1B6B187F5}"/>
            </c:ext>
          </c:extLst>
        </c:ser>
        <c:ser>
          <c:idx val="47"/>
          <c:order val="47"/>
          <c:tx>
            <c:strRef>
              <c:f>'2021年全井戸集計表'!$AX$2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'2021年全井戸集計表'!$AX$3:$AX$54</c:f>
              <c:numCache>
                <c:formatCode>0.000_ </c:formatCode>
                <c:ptCount val="52"/>
                <c:pt idx="0">
                  <c:v>78.144000000000005</c:v>
                </c:pt>
                <c:pt idx="1">
                  <c:v>78.046999999999997</c:v>
                </c:pt>
                <c:pt idx="2">
                  <c:v>77.978999999999999</c:v>
                </c:pt>
                <c:pt idx="3">
                  <c:v>77.887</c:v>
                </c:pt>
                <c:pt idx="4">
                  <c:v>77.790999999999997</c:v>
                </c:pt>
                <c:pt idx="5">
                  <c:v>77.795999999999992</c:v>
                </c:pt>
                <c:pt idx="6">
                  <c:v>77.813999999999993</c:v>
                </c:pt>
                <c:pt idx="7">
                  <c:v>77.619</c:v>
                </c:pt>
                <c:pt idx="8">
                  <c:v>77.596999999999994</c:v>
                </c:pt>
                <c:pt idx="9">
                  <c:v>77.465999999999994</c:v>
                </c:pt>
                <c:pt idx="10">
                  <c:v>77.471000000000004</c:v>
                </c:pt>
                <c:pt idx="11">
                  <c:v>77.355999999999995</c:v>
                </c:pt>
                <c:pt idx="12">
                  <c:v>77.457899999999995</c:v>
                </c:pt>
                <c:pt idx="13">
                  <c:v>77.364000000000004</c:v>
                </c:pt>
                <c:pt idx="14">
                  <c:v>77.271999999999991</c:v>
                </c:pt>
                <c:pt idx="15">
                  <c:v>77.323999999999998</c:v>
                </c:pt>
                <c:pt idx="16">
                  <c:v>77.293999999999997</c:v>
                </c:pt>
                <c:pt idx="17">
                  <c:v>77.319000000000003</c:v>
                </c:pt>
                <c:pt idx="18">
                  <c:v>77.234999999999999</c:v>
                </c:pt>
                <c:pt idx="19">
                  <c:v>77.259</c:v>
                </c:pt>
                <c:pt idx="20">
                  <c:v>77.308999999999997</c:v>
                </c:pt>
                <c:pt idx="21">
                  <c:v>77.23</c:v>
                </c:pt>
                <c:pt idx="22">
                  <c:v>77.244</c:v>
                </c:pt>
                <c:pt idx="23">
                  <c:v>77.265999999999991</c:v>
                </c:pt>
                <c:pt idx="24">
                  <c:v>77.247</c:v>
                </c:pt>
                <c:pt idx="25">
                  <c:v>77.247</c:v>
                </c:pt>
                <c:pt idx="26">
                  <c:v>77.363</c:v>
                </c:pt>
                <c:pt idx="27">
                  <c:v>77.334000000000003</c:v>
                </c:pt>
                <c:pt idx="28">
                  <c:v>77.353999999999999</c:v>
                </c:pt>
                <c:pt idx="29">
                  <c:v>77.394000000000005</c:v>
                </c:pt>
                <c:pt idx="30">
                  <c:v>77.340999999999994</c:v>
                </c:pt>
                <c:pt idx="31">
                  <c:v>77.450999999999993</c:v>
                </c:pt>
                <c:pt idx="32">
                  <c:v>77.447000000000003</c:v>
                </c:pt>
                <c:pt idx="33">
                  <c:v>77.483999999999995</c:v>
                </c:pt>
                <c:pt idx="34">
                  <c:v>77.451999999999998</c:v>
                </c:pt>
                <c:pt idx="35">
                  <c:v>77.460999999999999</c:v>
                </c:pt>
                <c:pt idx="36">
                  <c:v>77.510999999999996</c:v>
                </c:pt>
                <c:pt idx="37">
                  <c:v>77.575999999999993</c:v>
                </c:pt>
                <c:pt idx="38">
                  <c:v>77.579000000000008</c:v>
                </c:pt>
                <c:pt idx="39">
                  <c:v>77.623999999999995</c:v>
                </c:pt>
                <c:pt idx="40">
                  <c:v>77.640999999999991</c:v>
                </c:pt>
                <c:pt idx="41">
                  <c:v>77.658999999999992</c:v>
                </c:pt>
                <c:pt idx="42">
                  <c:v>77.771000000000001</c:v>
                </c:pt>
                <c:pt idx="43">
                  <c:v>77.763999999999996</c:v>
                </c:pt>
                <c:pt idx="44">
                  <c:v>77.861000000000004</c:v>
                </c:pt>
                <c:pt idx="45">
                  <c:v>77.823999999999998</c:v>
                </c:pt>
                <c:pt idx="46">
                  <c:v>77.894999999999996</c:v>
                </c:pt>
                <c:pt idx="47">
                  <c:v>77.850999999999999</c:v>
                </c:pt>
                <c:pt idx="48">
                  <c:v>77.846000000000004</c:v>
                </c:pt>
                <c:pt idx="49">
                  <c:v>77.942000000000007</c:v>
                </c:pt>
                <c:pt idx="50">
                  <c:v>77.974000000000004</c:v>
                </c:pt>
                <c:pt idx="51">
                  <c:v>77.930999999999997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3E08-40C9-81D2-D3A1B6B187F5}"/>
            </c:ext>
          </c:extLst>
        </c:ser>
        <c:ser>
          <c:idx val="48"/>
          <c:order val="48"/>
          <c:tx>
            <c:strRef>
              <c:f>'2021年全井戸集計表'!$AY$2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'2021年全井戸集計表'!$AY$3:$AY$54</c:f>
              <c:numCache>
                <c:formatCode>0.000_ </c:formatCode>
                <c:ptCount val="52"/>
                <c:pt idx="0">
                  <c:v>67.765000000000001</c:v>
                </c:pt>
                <c:pt idx="1">
                  <c:v>67.58</c:v>
                </c:pt>
                <c:pt idx="2">
                  <c:v>67.47999999999999</c:v>
                </c:pt>
                <c:pt idx="3">
                  <c:v>67.36099999999999</c:v>
                </c:pt>
                <c:pt idx="4">
                  <c:v>67.290999999999997</c:v>
                </c:pt>
                <c:pt idx="5">
                  <c:v>67.445999999999998</c:v>
                </c:pt>
                <c:pt idx="6">
                  <c:v>67.503</c:v>
                </c:pt>
                <c:pt idx="7">
                  <c:v>67.319999999999993</c:v>
                </c:pt>
                <c:pt idx="8">
                  <c:v>67.222999999999999</c:v>
                </c:pt>
                <c:pt idx="9">
                  <c:v>67.066000000000003</c:v>
                </c:pt>
                <c:pt idx="10">
                  <c:v>67.153999999999996</c:v>
                </c:pt>
                <c:pt idx="11">
                  <c:v>67.063000000000002</c:v>
                </c:pt>
                <c:pt idx="12">
                  <c:v>67.3</c:v>
                </c:pt>
                <c:pt idx="13">
                  <c:v>67.162999999999997</c:v>
                </c:pt>
                <c:pt idx="14">
                  <c:v>67.102000000000004</c:v>
                </c:pt>
                <c:pt idx="15">
                  <c:v>67.275000000000006</c:v>
                </c:pt>
                <c:pt idx="16">
                  <c:v>67.331999999999994</c:v>
                </c:pt>
                <c:pt idx="17">
                  <c:v>67.400000000000006</c:v>
                </c:pt>
                <c:pt idx="18">
                  <c:v>67.350999999999999</c:v>
                </c:pt>
                <c:pt idx="19">
                  <c:v>67.356999999999999</c:v>
                </c:pt>
                <c:pt idx="20">
                  <c:v>67.484000000000009</c:v>
                </c:pt>
                <c:pt idx="21">
                  <c:v>67.366</c:v>
                </c:pt>
                <c:pt idx="22">
                  <c:v>67.385999999999996</c:v>
                </c:pt>
                <c:pt idx="23">
                  <c:v>67.468999999999994</c:v>
                </c:pt>
                <c:pt idx="24">
                  <c:v>67.472000000000008</c:v>
                </c:pt>
                <c:pt idx="25">
                  <c:v>67.375</c:v>
                </c:pt>
                <c:pt idx="26">
                  <c:v>67.259999999999991</c:v>
                </c:pt>
                <c:pt idx="27">
                  <c:v>67.381</c:v>
                </c:pt>
                <c:pt idx="28">
                  <c:v>67.44</c:v>
                </c:pt>
                <c:pt idx="29">
                  <c:v>67.591000000000008</c:v>
                </c:pt>
                <c:pt idx="30">
                  <c:v>67.585999999999999</c:v>
                </c:pt>
                <c:pt idx="31">
                  <c:v>67.710000000000008</c:v>
                </c:pt>
                <c:pt idx="32">
                  <c:v>67.616</c:v>
                </c:pt>
                <c:pt idx="33">
                  <c:v>67.721000000000004</c:v>
                </c:pt>
                <c:pt idx="34">
                  <c:v>67.722999999999999</c:v>
                </c:pt>
                <c:pt idx="35">
                  <c:v>67.706000000000003</c:v>
                </c:pt>
                <c:pt idx="36">
                  <c:v>67.736999999999995</c:v>
                </c:pt>
                <c:pt idx="37">
                  <c:v>67.853000000000009</c:v>
                </c:pt>
                <c:pt idx="38">
                  <c:v>67.98599999999999</c:v>
                </c:pt>
                <c:pt idx="39">
                  <c:v>67.942999999999998</c:v>
                </c:pt>
                <c:pt idx="40">
                  <c:v>68.013000000000005</c:v>
                </c:pt>
                <c:pt idx="41">
                  <c:v>68.049000000000007</c:v>
                </c:pt>
                <c:pt idx="42">
                  <c:v>68.195999999999998</c:v>
                </c:pt>
                <c:pt idx="43">
                  <c:v>68.170999999999992</c:v>
                </c:pt>
                <c:pt idx="44">
                  <c:v>68.313000000000002</c:v>
                </c:pt>
                <c:pt idx="45">
                  <c:v>68.263000000000005</c:v>
                </c:pt>
                <c:pt idx="46">
                  <c:v>68.331000000000003</c:v>
                </c:pt>
                <c:pt idx="47">
                  <c:v>68.241</c:v>
                </c:pt>
                <c:pt idx="48">
                  <c:v>68.216999999999999</c:v>
                </c:pt>
                <c:pt idx="49">
                  <c:v>68.381</c:v>
                </c:pt>
                <c:pt idx="50">
                  <c:v>68.521999999999991</c:v>
                </c:pt>
                <c:pt idx="51">
                  <c:v>68.408000000000001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3E08-40C9-81D2-D3A1B6B187F5}"/>
            </c:ext>
          </c:extLst>
        </c:ser>
        <c:ser>
          <c:idx val="49"/>
          <c:order val="49"/>
          <c:tx>
            <c:strRef>
              <c:f>'2021年全井戸集計表'!$AZ$2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'2021年全井戸集計表'!$AZ$3:$AZ$54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3E08-40C9-81D2-D3A1B6B187F5}"/>
            </c:ext>
          </c:extLst>
        </c:ser>
        <c:ser>
          <c:idx val="50"/>
          <c:order val="50"/>
          <c:tx>
            <c:strRef>
              <c:f>'2021年全井戸集計表'!$BA$2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'2021年全井戸集計表'!$BA$3:$BA$54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3E08-40C9-81D2-D3A1B6B187F5}"/>
            </c:ext>
          </c:extLst>
        </c:ser>
        <c:ser>
          <c:idx val="51"/>
          <c:order val="51"/>
          <c:tx>
            <c:strRef>
              <c:f>'2021年全井戸集計表'!$BB$2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'2021年全井戸集計表'!$BB$3:$BB$54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3E08-40C9-81D2-D3A1B6B187F5}"/>
            </c:ext>
          </c:extLst>
        </c:ser>
        <c:ser>
          <c:idx val="52"/>
          <c:order val="52"/>
          <c:tx>
            <c:strRef>
              <c:f>'2021年全井戸集計表'!$BC$2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'2021年全井戸集計表'!$BC$3:$BC$54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3E08-40C9-81D2-D3A1B6B187F5}"/>
            </c:ext>
          </c:extLst>
        </c:ser>
        <c:ser>
          <c:idx val="53"/>
          <c:order val="53"/>
          <c:tx>
            <c:strRef>
              <c:f>'2021年全井戸集計表'!$BD$2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'2021年全井戸集計表'!$BD$3:$BD$54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3E08-40C9-81D2-D3A1B6B187F5}"/>
            </c:ext>
          </c:extLst>
        </c:ser>
        <c:ser>
          <c:idx val="54"/>
          <c:order val="54"/>
          <c:tx>
            <c:strRef>
              <c:f>'2021年全井戸集計表'!$BE$2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'2021年全井戸集計表'!$BE$3:$BE$54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3E08-40C9-81D2-D3A1B6B187F5}"/>
            </c:ext>
          </c:extLst>
        </c:ser>
        <c:ser>
          <c:idx val="55"/>
          <c:order val="55"/>
          <c:tx>
            <c:strRef>
              <c:f>'2021年全井戸集計表'!$BF$2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'2021年全井戸集計表'!$BF$3:$BF$54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3E08-40C9-81D2-D3A1B6B187F5}"/>
            </c:ext>
          </c:extLst>
        </c:ser>
        <c:ser>
          <c:idx val="56"/>
          <c:order val="56"/>
          <c:tx>
            <c:strRef>
              <c:f>'2021年全井戸集計表'!$BG$2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'2021年全井戸集計表'!$BG$3:$BG$54</c:f>
              <c:numCache>
                <c:formatCode>0.000_ </c:formatCode>
                <c:ptCount val="52"/>
                <c:pt idx="0">
                  <c:v>70.039999999999992</c:v>
                </c:pt>
                <c:pt idx="1">
                  <c:v>70.021999999999991</c:v>
                </c:pt>
                <c:pt idx="2">
                  <c:v>70.021999999999991</c:v>
                </c:pt>
                <c:pt idx="3">
                  <c:v>70.018999999999991</c:v>
                </c:pt>
                <c:pt idx="4">
                  <c:v>70.137999999999991</c:v>
                </c:pt>
                <c:pt idx="5">
                  <c:v>70.076999999999998</c:v>
                </c:pt>
                <c:pt idx="6">
                  <c:v>70.207999999999998</c:v>
                </c:pt>
                <c:pt idx="7">
                  <c:v>70.052999999999997</c:v>
                </c:pt>
                <c:pt idx="8">
                  <c:v>70.063999999999993</c:v>
                </c:pt>
                <c:pt idx="9">
                  <c:v>69.99199999999999</c:v>
                </c:pt>
                <c:pt idx="10">
                  <c:v>70.084000000000003</c:v>
                </c:pt>
                <c:pt idx="11">
                  <c:v>70.061999999999998</c:v>
                </c:pt>
                <c:pt idx="12">
                  <c:v>70.126000000000005</c:v>
                </c:pt>
                <c:pt idx="13">
                  <c:v>70.108999999999995</c:v>
                </c:pt>
                <c:pt idx="14">
                  <c:v>70.054999999999993</c:v>
                </c:pt>
                <c:pt idx="15">
                  <c:v>70.09</c:v>
                </c:pt>
                <c:pt idx="16">
                  <c:v>70.045999999999992</c:v>
                </c:pt>
                <c:pt idx="17">
                  <c:v>70.102999999999994</c:v>
                </c:pt>
                <c:pt idx="18">
                  <c:v>70.051999999999992</c:v>
                </c:pt>
                <c:pt idx="19">
                  <c:v>70.08</c:v>
                </c:pt>
                <c:pt idx="20">
                  <c:v>70.164000000000001</c:v>
                </c:pt>
                <c:pt idx="21">
                  <c:v>70.146999999999991</c:v>
                </c:pt>
                <c:pt idx="22">
                  <c:v>70.158000000000001</c:v>
                </c:pt>
                <c:pt idx="23">
                  <c:v>70.137</c:v>
                </c:pt>
                <c:pt idx="24">
                  <c:v>70.091999999999999</c:v>
                </c:pt>
                <c:pt idx="25">
                  <c:v>70.073999999999998</c:v>
                </c:pt>
                <c:pt idx="26">
                  <c:v>70.197000000000003</c:v>
                </c:pt>
                <c:pt idx="27">
                  <c:v>70.182000000000002</c:v>
                </c:pt>
                <c:pt idx="28">
                  <c:v>70.155000000000001</c:v>
                </c:pt>
                <c:pt idx="29">
                  <c:v>70.126999999999995</c:v>
                </c:pt>
                <c:pt idx="30">
                  <c:v>70.061999999999998</c:v>
                </c:pt>
                <c:pt idx="31">
                  <c:v>70.093999999999994</c:v>
                </c:pt>
                <c:pt idx="32">
                  <c:v>70.224999999999994</c:v>
                </c:pt>
                <c:pt idx="33">
                  <c:v>70.186999999999998</c:v>
                </c:pt>
                <c:pt idx="34">
                  <c:v>70.137</c:v>
                </c:pt>
                <c:pt idx="35">
                  <c:v>70.162999999999997</c:v>
                </c:pt>
                <c:pt idx="36">
                  <c:v>70.201999999999998</c:v>
                </c:pt>
                <c:pt idx="37">
                  <c:v>70.245000000000005</c:v>
                </c:pt>
                <c:pt idx="38">
                  <c:v>70.215999999999994</c:v>
                </c:pt>
                <c:pt idx="39">
                  <c:v>70.274999999999991</c:v>
                </c:pt>
                <c:pt idx="40">
                  <c:v>70.245999999999995</c:v>
                </c:pt>
                <c:pt idx="41">
                  <c:v>70.212999999999994</c:v>
                </c:pt>
                <c:pt idx="42">
                  <c:v>70.268000000000001</c:v>
                </c:pt>
                <c:pt idx="43">
                  <c:v>70.283999999999992</c:v>
                </c:pt>
                <c:pt idx="44">
                  <c:v>70.248999999999995</c:v>
                </c:pt>
                <c:pt idx="45">
                  <c:v>70.248999999999995</c:v>
                </c:pt>
                <c:pt idx="46">
                  <c:v>70.265000000000001</c:v>
                </c:pt>
                <c:pt idx="47">
                  <c:v>70.224999999999994</c:v>
                </c:pt>
                <c:pt idx="48">
                  <c:v>70.215999999999994</c:v>
                </c:pt>
                <c:pt idx="49">
                  <c:v>70.271000000000001</c:v>
                </c:pt>
                <c:pt idx="50">
                  <c:v>70.257000000000005</c:v>
                </c:pt>
                <c:pt idx="51">
                  <c:v>70.239999999999995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3E08-40C9-81D2-D3A1B6B187F5}"/>
            </c:ext>
          </c:extLst>
        </c:ser>
        <c:ser>
          <c:idx val="57"/>
          <c:order val="57"/>
          <c:tx>
            <c:strRef>
              <c:f>'2021年全井戸集計表'!$BH$2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'2021年全井戸集計表'!$BH$3:$BH$54</c:f>
              <c:numCache>
                <c:formatCode>0.000_ </c:formatCode>
                <c:ptCount val="52"/>
                <c:pt idx="0">
                  <c:v>63.730000000000004</c:v>
                </c:pt>
                <c:pt idx="1">
                  <c:v>63.664999999999999</c:v>
                </c:pt>
                <c:pt idx="2">
                  <c:v>63.731999999999999</c:v>
                </c:pt>
                <c:pt idx="3">
                  <c:v>63.730000000000004</c:v>
                </c:pt>
                <c:pt idx="4">
                  <c:v>63.849000000000004</c:v>
                </c:pt>
                <c:pt idx="5">
                  <c:v>63.758000000000003</c:v>
                </c:pt>
                <c:pt idx="6">
                  <c:v>64.015000000000001</c:v>
                </c:pt>
                <c:pt idx="7">
                  <c:v>63.715000000000003</c:v>
                </c:pt>
                <c:pt idx="8">
                  <c:v>63.784999999999997</c:v>
                </c:pt>
                <c:pt idx="9">
                  <c:v>63.673000000000002</c:v>
                </c:pt>
                <c:pt idx="10">
                  <c:v>63.783000000000001</c:v>
                </c:pt>
                <c:pt idx="11">
                  <c:v>63.697000000000003</c:v>
                </c:pt>
                <c:pt idx="12">
                  <c:v>63.846000000000004</c:v>
                </c:pt>
                <c:pt idx="13">
                  <c:v>63.808</c:v>
                </c:pt>
                <c:pt idx="14">
                  <c:v>63.619</c:v>
                </c:pt>
                <c:pt idx="15">
                  <c:v>63.780999999999999</c:v>
                </c:pt>
                <c:pt idx="16">
                  <c:v>63.759</c:v>
                </c:pt>
                <c:pt idx="17">
                  <c:v>63.811</c:v>
                </c:pt>
                <c:pt idx="18">
                  <c:v>63.664999999999999</c:v>
                </c:pt>
                <c:pt idx="19">
                  <c:v>63.798000000000002</c:v>
                </c:pt>
                <c:pt idx="20">
                  <c:v>63.933</c:v>
                </c:pt>
                <c:pt idx="21">
                  <c:v>63.808</c:v>
                </c:pt>
                <c:pt idx="22">
                  <c:v>63.847000000000001</c:v>
                </c:pt>
                <c:pt idx="23">
                  <c:v>63.870000000000005</c:v>
                </c:pt>
                <c:pt idx="24">
                  <c:v>63.844000000000001</c:v>
                </c:pt>
                <c:pt idx="25">
                  <c:v>63.713000000000001</c:v>
                </c:pt>
                <c:pt idx="26">
                  <c:v>63.993000000000002</c:v>
                </c:pt>
                <c:pt idx="27">
                  <c:v>63.777999999999999</c:v>
                </c:pt>
                <c:pt idx="28">
                  <c:v>63.777999999999999</c:v>
                </c:pt>
                <c:pt idx="29">
                  <c:v>63.826000000000001</c:v>
                </c:pt>
                <c:pt idx="30">
                  <c:v>63.667999999999999</c:v>
                </c:pt>
                <c:pt idx="31">
                  <c:v>63.755000000000003</c:v>
                </c:pt>
                <c:pt idx="32">
                  <c:v>63.841000000000001</c:v>
                </c:pt>
                <c:pt idx="33">
                  <c:v>63.820999999999998</c:v>
                </c:pt>
                <c:pt idx="34">
                  <c:v>63.744</c:v>
                </c:pt>
                <c:pt idx="35">
                  <c:v>63.994</c:v>
                </c:pt>
                <c:pt idx="36">
                  <c:v>64.040000000000006</c:v>
                </c:pt>
                <c:pt idx="37">
                  <c:v>64.051000000000002</c:v>
                </c:pt>
                <c:pt idx="38">
                  <c:v>63.923000000000002</c:v>
                </c:pt>
                <c:pt idx="39">
                  <c:v>64.28</c:v>
                </c:pt>
                <c:pt idx="40">
                  <c:v>63.844000000000001</c:v>
                </c:pt>
                <c:pt idx="41">
                  <c:v>63.853999999999999</c:v>
                </c:pt>
                <c:pt idx="42">
                  <c:v>63.834000000000003</c:v>
                </c:pt>
                <c:pt idx="43">
                  <c:v>63.903999999999996</c:v>
                </c:pt>
                <c:pt idx="44">
                  <c:v>63.896999999999998</c:v>
                </c:pt>
                <c:pt idx="45">
                  <c:v>64.093999999999994</c:v>
                </c:pt>
                <c:pt idx="46">
                  <c:v>64.367999999999995</c:v>
                </c:pt>
                <c:pt idx="47">
                  <c:v>63.989000000000004</c:v>
                </c:pt>
                <c:pt idx="48">
                  <c:v>63.977000000000004</c:v>
                </c:pt>
                <c:pt idx="49">
                  <c:v>64.254000000000005</c:v>
                </c:pt>
                <c:pt idx="50">
                  <c:v>64.051000000000002</c:v>
                </c:pt>
                <c:pt idx="51">
                  <c:v>63.951000000000001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3E08-40C9-81D2-D3A1B6B187F5}"/>
            </c:ext>
          </c:extLst>
        </c:ser>
        <c:ser>
          <c:idx val="58"/>
          <c:order val="58"/>
          <c:tx>
            <c:strRef>
              <c:f>'2021年全井戸集計表'!$BI$2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'2021年全井戸集計表'!$BI$3:$BI$54</c:f>
              <c:numCache>
                <c:formatCode>0.000_ </c:formatCode>
                <c:ptCount val="52"/>
                <c:pt idx="0">
                  <c:v>54.257999999999996</c:v>
                </c:pt>
                <c:pt idx="1">
                  <c:v>54.228999999999999</c:v>
                </c:pt>
                <c:pt idx="2">
                  <c:v>54.245999999999995</c:v>
                </c:pt>
                <c:pt idx="3">
                  <c:v>54.19</c:v>
                </c:pt>
                <c:pt idx="4">
                  <c:v>54.400999999999996</c:v>
                </c:pt>
                <c:pt idx="5">
                  <c:v>54.425999999999995</c:v>
                </c:pt>
                <c:pt idx="6">
                  <c:v>54.592999999999996</c:v>
                </c:pt>
                <c:pt idx="7">
                  <c:v>54.44</c:v>
                </c:pt>
                <c:pt idx="8">
                  <c:v>54.48</c:v>
                </c:pt>
                <c:pt idx="9">
                  <c:v>54.426999999999992</c:v>
                </c:pt>
                <c:pt idx="10">
                  <c:v>54.622</c:v>
                </c:pt>
                <c:pt idx="11">
                  <c:v>54.5</c:v>
                </c:pt>
                <c:pt idx="12">
                  <c:v>54.596999999999994</c:v>
                </c:pt>
                <c:pt idx="13">
                  <c:v>54.572999999999993</c:v>
                </c:pt>
                <c:pt idx="14">
                  <c:v>54.512</c:v>
                </c:pt>
                <c:pt idx="15">
                  <c:v>54.631999999999998</c:v>
                </c:pt>
                <c:pt idx="16">
                  <c:v>57.059999999999995</c:v>
                </c:pt>
                <c:pt idx="17">
                  <c:v>57.601999999999997</c:v>
                </c:pt>
                <c:pt idx="18">
                  <c:v>57.500999999999998</c:v>
                </c:pt>
                <c:pt idx="19">
                  <c:v>57.546999999999997</c:v>
                </c:pt>
                <c:pt idx="20">
                  <c:v>57.769999999999996</c:v>
                </c:pt>
                <c:pt idx="21">
                  <c:v>57.817999999999998</c:v>
                </c:pt>
                <c:pt idx="22">
                  <c:v>57.869</c:v>
                </c:pt>
                <c:pt idx="23">
                  <c:v>57.818999999999996</c:v>
                </c:pt>
                <c:pt idx="24">
                  <c:v>58.236999999999995</c:v>
                </c:pt>
                <c:pt idx="25">
                  <c:v>54.705999999999996</c:v>
                </c:pt>
                <c:pt idx="26">
                  <c:v>56.089999999999996</c:v>
                </c:pt>
                <c:pt idx="27">
                  <c:v>55.155999999999992</c:v>
                </c:pt>
                <c:pt idx="28">
                  <c:v>56.684999999999995</c:v>
                </c:pt>
                <c:pt idx="29">
                  <c:v>56.263999999999996</c:v>
                </c:pt>
                <c:pt idx="30">
                  <c:v>55.882999999999996</c:v>
                </c:pt>
                <c:pt idx="31">
                  <c:v>55.569999999999993</c:v>
                </c:pt>
                <c:pt idx="32">
                  <c:v>55.084999999999994</c:v>
                </c:pt>
                <c:pt idx="33">
                  <c:v>55.119</c:v>
                </c:pt>
                <c:pt idx="34">
                  <c:v>55.131</c:v>
                </c:pt>
                <c:pt idx="35">
                  <c:v>58.521000000000001</c:v>
                </c:pt>
                <c:pt idx="36">
                  <c:v>59.331999999999994</c:v>
                </c:pt>
                <c:pt idx="37">
                  <c:v>59.700999999999993</c:v>
                </c:pt>
                <c:pt idx="38">
                  <c:v>59.426999999999992</c:v>
                </c:pt>
                <c:pt idx="39">
                  <c:v>60.977999999999994</c:v>
                </c:pt>
                <c:pt idx="40">
                  <c:v>59.059999999999995</c:v>
                </c:pt>
                <c:pt idx="41">
                  <c:v>58.481999999999999</c:v>
                </c:pt>
                <c:pt idx="42">
                  <c:v>58.481999999999999</c:v>
                </c:pt>
                <c:pt idx="43">
                  <c:v>55.417999999999992</c:v>
                </c:pt>
                <c:pt idx="44">
                  <c:v>55.462999999999994</c:v>
                </c:pt>
                <c:pt idx="45">
                  <c:v>59.826999999999998</c:v>
                </c:pt>
                <c:pt idx="46">
                  <c:v>59.872999999999998</c:v>
                </c:pt>
                <c:pt idx="47">
                  <c:v>59.661999999999999</c:v>
                </c:pt>
                <c:pt idx="48">
                  <c:v>59.640999999999998</c:v>
                </c:pt>
                <c:pt idx="49">
                  <c:v>59.763999999999996</c:v>
                </c:pt>
                <c:pt idx="50">
                  <c:v>59.816999999999993</c:v>
                </c:pt>
                <c:pt idx="51">
                  <c:v>59.319999999999993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3E08-40C9-81D2-D3A1B6B187F5}"/>
            </c:ext>
          </c:extLst>
        </c:ser>
        <c:ser>
          <c:idx val="59"/>
          <c:order val="59"/>
          <c:tx>
            <c:strRef>
              <c:f>'2021年全井戸集計表'!$BJ$2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'2021年全井戸集計表'!$BJ$3:$BJ$54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3E08-40C9-81D2-D3A1B6B187F5}"/>
            </c:ext>
          </c:extLst>
        </c:ser>
        <c:ser>
          <c:idx val="60"/>
          <c:order val="60"/>
          <c:tx>
            <c:strRef>
              <c:f>'2021年全井戸集計表'!$BK$2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'2021年全井戸集計表'!$BK$3:$BK$54</c:f>
              <c:numCache>
                <c:formatCode>0.000_ </c:formatCode>
                <c:ptCount val="52"/>
                <c:pt idx="0">
                  <c:v>47.963000000000001</c:v>
                </c:pt>
                <c:pt idx="1">
                  <c:v>47.924999999999997</c:v>
                </c:pt>
                <c:pt idx="2">
                  <c:v>47.917999999999999</c:v>
                </c:pt>
                <c:pt idx="3">
                  <c:v>47.899000000000001</c:v>
                </c:pt>
                <c:pt idx="4">
                  <c:v>48.64</c:v>
                </c:pt>
                <c:pt idx="5">
                  <c:v>48.841999999999999</c:v>
                </c:pt>
                <c:pt idx="6">
                  <c:v>48.8</c:v>
                </c:pt>
                <c:pt idx="7">
                  <c:v>49.152000000000001</c:v>
                </c:pt>
                <c:pt idx="8">
                  <c:v>49.173999999999999</c:v>
                </c:pt>
                <c:pt idx="9">
                  <c:v>49.161999999999999</c:v>
                </c:pt>
                <c:pt idx="10">
                  <c:v>51.08</c:v>
                </c:pt>
                <c:pt idx="11">
                  <c:v>49.421999999999997</c:v>
                </c:pt>
                <c:pt idx="12">
                  <c:v>49.399000000000001</c:v>
                </c:pt>
                <c:pt idx="13">
                  <c:v>49.576000000000001</c:v>
                </c:pt>
                <c:pt idx="14">
                  <c:v>49.89</c:v>
                </c:pt>
                <c:pt idx="15">
                  <c:v>51.475000000000001</c:v>
                </c:pt>
                <c:pt idx="16">
                  <c:v>49.965000000000003</c:v>
                </c:pt>
                <c:pt idx="17">
                  <c:v>50.116</c:v>
                </c:pt>
                <c:pt idx="18">
                  <c:v>50.034999999999997</c:v>
                </c:pt>
                <c:pt idx="19">
                  <c:v>50.027000000000001</c:v>
                </c:pt>
                <c:pt idx="20">
                  <c:v>50.113</c:v>
                </c:pt>
                <c:pt idx="21">
                  <c:v>50.207000000000001</c:v>
                </c:pt>
                <c:pt idx="22">
                  <c:v>50.198999999999998</c:v>
                </c:pt>
                <c:pt idx="23">
                  <c:v>50.109000000000002</c:v>
                </c:pt>
                <c:pt idx="24">
                  <c:v>53.622999999999998</c:v>
                </c:pt>
                <c:pt idx="25">
                  <c:v>50.360999999999997</c:v>
                </c:pt>
                <c:pt idx="26">
                  <c:v>51.378999999999998</c:v>
                </c:pt>
                <c:pt idx="27">
                  <c:v>50.843000000000004</c:v>
                </c:pt>
                <c:pt idx="28">
                  <c:v>54.125</c:v>
                </c:pt>
                <c:pt idx="29">
                  <c:v>54.206000000000003</c:v>
                </c:pt>
                <c:pt idx="30">
                  <c:v>52.81</c:v>
                </c:pt>
                <c:pt idx="31">
                  <c:v>51.635999999999996</c:v>
                </c:pt>
                <c:pt idx="32">
                  <c:v>51.591999999999999</c:v>
                </c:pt>
                <c:pt idx="33">
                  <c:v>53.804000000000002</c:v>
                </c:pt>
                <c:pt idx="34">
                  <c:v>53.759</c:v>
                </c:pt>
                <c:pt idx="35">
                  <c:v>53.763999999999996</c:v>
                </c:pt>
                <c:pt idx="36">
                  <c:v>54.277999999999999</c:v>
                </c:pt>
                <c:pt idx="37">
                  <c:v>54.474000000000004</c:v>
                </c:pt>
                <c:pt idx="38">
                  <c:v>54.058999999999997</c:v>
                </c:pt>
                <c:pt idx="39">
                  <c:v>57.603000000000002</c:v>
                </c:pt>
                <c:pt idx="40">
                  <c:v>53.491999999999997</c:v>
                </c:pt>
                <c:pt idx="41">
                  <c:v>52.802999999999997</c:v>
                </c:pt>
                <c:pt idx="42">
                  <c:v>53.018999999999998</c:v>
                </c:pt>
                <c:pt idx="43">
                  <c:v>53.923000000000002</c:v>
                </c:pt>
                <c:pt idx="44">
                  <c:v>54.798000000000002</c:v>
                </c:pt>
                <c:pt idx="45">
                  <c:v>57.155000000000001</c:v>
                </c:pt>
                <c:pt idx="46">
                  <c:v>55.497999999999998</c:v>
                </c:pt>
                <c:pt idx="47">
                  <c:v>55.106999999999999</c:v>
                </c:pt>
                <c:pt idx="48">
                  <c:v>55.034999999999997</c:v>
                </c:pt>
                <c:pt idx="49">
                  <c:v>54.926000000000002</c:v>
                </c:pt>
                <c:pt idx="50">
                  <c:v>55.195999999999998</c:v>
                </c:pt>
                <c:pt idx="51">
                  <c:v>55.332999999999998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3E08-40C9-81D2-D3A1B6B187F5}"/>
            </c:ext>
          </c:extLst>
        </c:ser>
        <c:ser>
          <c:idx val="61"/>
          <c:order val="61"/>
          <c:tx>
            <c:strRef>
              <c:f>'2021年全井戸集計表'!$BL$2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'2021年全井戸集計表'!$BL$3:$BL$54</c:f>
              <c:numCache>
                <c:formatCode>0.000_ </c:formatCode>
                <c:ptCount val="52"/>
                <c:pt idx="0">
                  <c:v>47.012</c:v>
                </c:pt>
                <c:pt idx="1">
                  <c:v>46.955000000000005</c:v>
                </c:pt>
                <c:pt idx="2">
                  <c:v>46.965000000000003</c:v>
                </c:pt>
                <c:pt idx="3">
                  <c:v>47.240000000000009</c:v>
                </c:pt>
                <c:pt idx="4">
                  <c:v>47.42</c:v>
                </c:pt>
                <c:pt idx="5">
                  <c:v>47.608000000000004</c:v>
                </c:pt>
                <c:pt idx="7">
                  <c:v>47.850000000000009</c:v>
                </c:pt>
                <c:pt idx="8">
                  <c:v>47.624000000000009</c:v>
                </c:pt>
                <c:pt idx="9">
                  <c:v>47.552000000000007</c:v>
                </c:pt>
                <c:pt idx="10">
                  <c:v>49.152000000000001</c:v>
                </c:pt>
                <c:pt idx="11">
                  <c:v>49.484000000000009</c:v>
                </c:pt>
                <c:pt idx="12">
                  <c:v>61.507000000000005</c:v>
                </c:pt>
                <c:pt idx="13">
                  <c:v>59.533000000000001</c:v>
                </c:pt>
                <c:pt idx="14">
                  <c:v>47.815000000000005</c:v>
                </c:pt>
                <c:pt idx="15">
                  <c:v>49.903000000000006</c:v>
                </c:pt>
                <c:pt idx="16">
                  <c:v>48.736000000000004</c:v>
                </c:pt>
                <c:pt idx="17">
                  <c:v>48.999000000000009</c:v>
                </c:pt>
                <c:pt idx="18">
                  <c:v>48.898000000000003</c:v>
                </c:pt>
                <c:pt idx="19">
                  <c:v>49.09</c:v>
                </c:pt>
                <c:pt idx="20">
                  <c:v>50.317000000000007</c:v>
                </c:pt>
                <c:pt idx="21">
                  <c:v>49.291000000000004</c:v>
                </c:pt>
                <c:pt idx="22">
                  <c:v>49.412000000000006</c:v>
                </c:pt>
                <c:pt idx="23">
                  <c:v>49.142000000000003</c:v>
                </c:pt>
                <c:pt idx="24">
                  <c:v>50.599000000000004</c:v>
                </c:pt>
                <c:pt idx="25">
                  <c:v>48.193000000000005</c:v>
                </c:pt>
                <c:pt idx="26">
                  <c:v>51.513000000000005</c:v>
                </c:pt>
                <c:pt idx="27">
                  <c:v>49.430000000000007</c:v>
                </c:pt>
                <c:pt idx="28">
                  <c:v>50.153000000000006</c:v>
                </c:pt>
                <c:pt idx="29">
                  <c:v>52.070000000000007</c:v>
                </c:pt>
                <c:pt idx="30">
                  <c:v>49.290000000000006</c:v>
                </c:pt>
                <c:pt idx="31">
                  <c:v>48.824000000000005</c:v>
                </c:pt>
                <c:pt idx="32">
                  <c:v>48.900000000000006</c:v>
                </c:pt>
                <c:pt idx="33">
                  <c:v>49.022000000000006</c:v>
                </c:pt>
                <c:pt idx="34">
                  <c:v>48.883000000000003</c:v>
                </c:pt>
                <c:pt idx="35">
                  <c:v>49.127000000000002</c:v>
                </c:pt>
                <c:pt idx="36">
                  <c:v>49.319000000000003</c:v>
                </c:pt>
                <c:pt idx="37">
                  <c:v>49.577000000000005</c:v>
                </c:pt>
                <c:pt idx="38">
                  <c:v>49.349000000000004</c:v>
                </c:pt>
                <c:pt idx="39">
                  <c:v>54.492000000000004</c:v>
                </c:pt>
                <c:pt idx="40">
                  <c:v>48.844000000000008</c:v>
                </c:pt>
                <c:pt idx="41">
                  <c:v>48.724000000000004</c:v>
                </c:pt>
                <c:pt idx="42">
                  <c:v>48.851000000000006</c:v>
                </c:pt>
                <c:pt idx="43">
                  <c:v>49.682000000000002</c:v>
                </c:pt>
                <c:pt idx="44">
                  <c:v>50.557000000000002</c:v>
                </c:pt>
                <c:pt idx="45">
                  <c:v>54.365000000000002</c:v>
                </c:pt>
                <c:pt idx="46">
                  <c:v>50.359000000000009</c:v>
                </c:pt>
                <c:pt idx="47">
                  <c:v>50.035000000000004</c:v>
                </c:pt>
                <c:pt idx="48">
                  <c:v>50.046000000000006</c:v>
                </c:pt>
                <c:pt idx="49">
                  <c:v>50.351000000000006</c:v>
                </c:pt>
                <c:pt idx="50">
                  <c:v>50.493000000000002</c:v>
                </c:pt>
                <c:pt idx="51">
                  <c:v>50.926000000000002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3E08-40C9-81D2-D3A1B6B187F5}"/>
            </c:ext>
          </c:extLst>
        </c:ser>
        <c:ser>
          <c:idx val="62"/>
          <c:order val="62"/>
          <c:tx>
            <c:strRef>
              <c:f>'2021年全井戸集計表'!$BM$2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'2021年全井戸集計表'!$BM$3:$BM$54</c:f>
              <c:numCache>
                <c:formatCode>0.000_ </c:formatCode>
                <c:ptCount val="52"/>
                <c:pt idx="0">
                  <c:v>49.777000000000001</c:v>
                </c:pt>
                <c:pt idx="1">
                  <c:v>49.755000000000003</c:v>
                </c:pt>
                <c:pt idx="2">
                  <c:v>49.765000000000001</c:v>
                </c:pt>
                <c:pt idx="3">
                  <c:v>49.803000000000004</c:v>
                </c:pt>
                <c:pt idx="4">
                  <c:v>49.976000000000006</c:v>
                </c:pt>
                <c:pt idx="5">
                  <c:v>50.238</c:v>
                </c:pt>
                <c:pt idx="6">
                  <c:v>50.343000000000004</c:v>
                </c:pt>
                <c:pt idx="7">
                  <c:v>50.248000000000005</c:v>
                </c:pt>
                <c:pt idx="8">
                  <c:v>50.214000000000006</c:v>
                </c:pt>
                <c:pt idx="9">
                  <c:v>50.267000000000003</c:v>
                </c:pt>
                <c:pt idx="10">
                  <c:v>50.028000000000006</c:v>
                </c:pt>
                <c:pt idx="11">
                  <c:v>50.016000000000005</c:v>
                </c:pt>
                <c:pt idx="12">
                  <c:v>50.211000000000006</c:v>
                </c:pt>
                <c:pt idx="13">
                  <c:v>50.136000000000003</c:v>
                </c:pt>
                <c:pt idx="14">
                  <c:v>50.132000000000005</c:v>
                </c:pt>
                <c:pt idx="15">
                  <c:v>50.632000000000005</c:v>
                </c:pt>
                <c:pt idx="16">
                  <c:v>50.612000000000002</c:v>
                </c:pt>
                <c:pt idx="17">
                  <c:v>50.724000000000004</c:v>
                </c:pt>
                <c:pt idx="18">
                  <c:v>50.717000000000006</c:v>
                </c:pt>
                <c:pt idx="19">
                  <c:v>50.703000000000003</c:v>
                </c:pt>
                <c:pt idx="20">
                  <c:v>50.679000000000002</c:v>
                </c:pt>
                <c:pt idx="21">
                  <c:v>50.797000000000004</c:v>
                </c:pt>
                <c:pt idx="22">
                  <c:v>50.817000000000007</c:v>
                </c:pt>
                <c:pt idx="23">
                  <c:v>50.802000000000007</c:v>
                </c:pt>
                <c:pt idx="24">
                  <c:v>51.092000000000006</c:v>
                </c:pt>
                <c:pt idx="25">
                  <c:v>50.31</c:v>
                </c:pt>
                <c:pt idx="26">
                  <c:v>51.633000000000003</c:v>
                </c:pt>
                <c:pt idx="27">
                  <c:v>50.643000000000001</c:v>
                </c:pt>
                <c:pt idx="28">
                  <c:v>50.614000000000004</c:v>
                </c:pt>
                <c:pt idx="29">
                  <c:v>51.294000000000004</c:v>
                </c:pt>
                <c:pt idx="30">
                  <c:v>50.577000000000005</c:v>
                </c:pt>
                <c:pt idx="31">
                  <c:v>50.862000000000002</c:v>
                </c:pt>
                <c:pt idx="32">
                  <c:v>50.619</c:v>
                </c:pt>
                <c:pt idx="33">
                  <c:v>50.958000000000006</c:v>
                </c:pt>
                <c:pt idx="34">
                  <c:v>50.927000000000007</c:v>
                </c:pt>
                <c:pt idx="35">
                  <c:v>51.005000000000003</c:v>
                </c:pt>
                <c:pt idx="36">
                  <c:v>51.106000000000002</c:v>
                </c:pt>
                <c:pt idx="37">
                  <c:v>51.166000000000004</c:v>
                </c:pt>
                <c:pt idx="38">
                  <c:v>51.104000000000006</c:v>
                </c:pt>
                <c:pt idx="39">
                  <c:v>51.839000000000006</c:v>
                </c:pt>
                <c:pt idx="40">
                  <c:v>50.773000000000003</c:v>
                </c:pt>
                <c:pt idx="41">
                  <c:v>50.625</c:v>
                </c:pt>
                <c:pt idx="42">
                  <c:v>50.916000000000004</c:v>
                </c:pt>
                <c:pt idx="43">
                  <c:v>51.035000000000004</c:v>
                </c:pt>
                <c:pt idx="44">
                  <c:v>51.364000000000004</c:v>
                </c:pt>
                <c:pt idx="45">
                  <c:v>51.868000000000002</c:v>
                </c:pt>
                <c:pt idx="46">
                  <c:v>52.314000000000007</c:v>
                </c:pt>
                <c:pt idx="47">
                  <c:v>51.217000000000006</c:v>
                </c:pt>
                <c:pt idx="48">
                  <c:v>51.234999999999999</c:v>
                </c:pt>
                <c:pt idx="49">
                  <c:v>51.245000000000005</c:v>
                </c:pt>
                <c:pt idx="50">
                  <c:v>51.343000000000004</c:v>
                </c:pt>
                <c:pt idx="51">
                  <c:v>51.422000000000004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3E08-40C9-81D2-D3A1B6B18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67168"/>
        <c:axId val="141067560"/>
      </c:lineChart>
      <c:catAx>
        <c:axId val="14106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141067560"/>
        <c:crosses val="autoZero"/>
        <c:auto val="1"/>
        <c:lblAlgn val="ctr"/>
        <c:lblOffset val="100"/>
        <c:noMultiLvlLbl val="0"/>
      </c:catAx>
      <c:valAx>
        <c:axId val="141067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1067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8840169463163086"/>
          <c:y val="3.8158339298496771E-3"/>
          <c:w val="1.0975603898882321E-2"/>
          <c:h val="0.97055846372761956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'2021年全井戸集計表'!$DR$3:$DR$54</c:f>
              <c:numCache>
                <c:formatCode>General</c:formatCode>
                <c:ptCount val="52"/>
                <c:pt idx="0">
                  <c:v>20</c:v>
                </c:pt>
                <c:pt idx="1">
                  <c:v>15</c:v>
                </c:pt>
                <c:pt idx="2">
                  <c:v>20</c:v>
                </c:pt>
                <c:pt idx="3">
                  <c:v>20</c:v>
                </c:pt>
                <c:pt idx="4">
                  <c:v>15</c:v>
                </c:pt>
                <c:pt idx="5">
                  <c:v>25</c:v>
                </c:pt>
                <c:pt idx="6">
                  <c:v>20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15</c:v>
                </c:pt>
                <c:pt idx="22">
                  <c:v>10</c:v>
                </c:pt>
                <c:pt idx="23">
                  <c:v>12</c:v>
                </c:pt>
                <c:pt idx="24">
                  <c:v>15</c:v>
                </c:pt>
                <c:pt idx="25">
                  <c:v>15</c:v>
                </c:pt>
                <c:pt idx="26">
                  <c:v>12</c:v>
                </c:pt>
                <c:pt idx="27">
                  <c:v>12</c:v>
                </c:pt>
                <c:pt idx="28">
                  <c:v>20</c:v>
                </c:pt>
                <c:pt idx="29">
                  <c:v>15</c:v>
                </c:pt>
                <c:pt idx="30">
                  <c:v>15</c:v>
                </c:pt>
                <c:pt idx="31">
                  <c:v>12</c:v>
                </c:pt>
                <c:pt idx="32">
                  <c:v>15</c:v>
                </c:pt>
                <c:pt idx="33">
                  <c:v>12</c:v>
                </c:pt>
                <c:pt idx="34">
                  <c:v>12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12</c:v>
                </c:pt>
                <c:pt idx="43">
                  <c:v>12</c:v>
                </c:pt>
                <c:pt idx="44">
                  <c:v>25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12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60-4A86-8BCA-DF99E4625487}"/>
            </c:ext>
          </c:extLst>
        </c:ser>
        <c:ser>
          <c:idx val="1"/>
          <c:order val="1"/>
          <c:tx>
            <c:strRef>
              <c:f>'2021年全井戸集計表'!$DS$2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'2021年全井戸集計表'!$DS$3:$DS$54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12</c:v>
                </c:pt>
                <c:pt idx="5">
                  <c:v>15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10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15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60-4A86-8BCA-DF99E4625487}"/>
            </c:ext>
          </c:extLst>
        </c:ser>
        <c:ser>
          <c:idx val="2"/>
          <c:order val="2"/>
          <c:tx>
            <c:strRef>
              <c:f>'2021年全井戸集計表'!$DT$2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'2021年全井戸集計表'!$DT$3:$DT$54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15</c:v>
                </c:pt>
                <c:pt idx="9">
                  <c:v>12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12</c:v>
                </c:pt>
                <c:pt idx="16">
                  <c:v>15</c:v>
                </c:pt>
                <c:pt idx="17">
                  <c:v>25</c:v>
                </c:pt>
                <c:pt idx="18">
                  <c:v>25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15</c:v>
                </c:pt>
                <c:pt idx="23">
                  <c:v>15</c:v>
                </c:pt>
                <c:pt idx="24">
                  <c:v>20</c:v>
                </c:pt>
                <c:pt idx="25">
                  <c:v>12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20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25</c:v>
                </c:pt>
                <c:pt idx="36">
                  <c:v>25</c:v>
                </c:pt>
                <c:pt idx="37">
                  <c:v>20</c:v>
                </c:pt>
                <c:pt idx="38">
                  <c:v>25</c:v>
                </c:pt>
                <c:pt idx="39">
                  <c:v>25</c:v>
                </c:pt>
                <c:pt idx="40">
                  <c:v>15</c:v>
                </c:pt>
                <c:pt idx="41">
                  <c:v>20</c:v>
                </c:pt>
                <c:pt idx="42">
                  <c:v>25</c:v>
                </c:pt>
                <c:pt idx="43">
                  <c:v>12</c:v>
                </c:pt>
                <c:pt idx="44">
                  <c:v>12</c:v>
                </c:pt>
                <c:pt idx="45">
                  <c:v>30</c:v>
                </c:pt>
                <c:pt idx="46">
                  <c:v>20</c:v>
                </c:pt>
                <c:pt idx="47">
                  <c:v>20</c:v>
                </c:pt>
                <c:pt idx="48">
                  <c:v>25</c:v>
                </c:pt>
                <c:pt idx="49">
                  <c:v>20</c:v>
                </c:pt>
                <c:pt idx="50">
                  <c:v>25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60-4A86-8BCA-DF99E4625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464224"/>
        <c:axId val="556464616"/>
      </c:lineChart>
      <c:catAx>
        <c:axId val="55646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6464616"/>
        <c:crosses val="autoZero"/>
        <c:auto val="1"/>
        <c:lblAlgn val="ctr"/>
        <c:lblOffset val="100"/>
        <c:noMultiLvlLbl val="0"/>
      </c:catAx>
      <c:valAx>
        <c:axId val="556464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6464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'2021年全井戸集計表'!$DW$2</c:f>
              <c:strCache>
                <c:ptCount val="1"/>
                <c:pt idx="0">
                  <c:v>既存観測井No.2（16.5m)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'2021年全井戸集計表'!$DW$3:$DW$54</c:f>
              <c:numCache>
                <c:formatCode>General</c:formatCode>
                <c:ptCount val="52"/>
                <c:pt idx="10">
                  <c:v>10</c:v>
                </c:pt>
                <c:pt idx="11">
                  <c:v>8</c:v>
                </c:pt>
                <c:pt idx="12">
                  <c:v>8</c:v>
                </c:pt>
                <c:pt idx="13">
                  <c:v>3</c:v>
                </c:pt>
                <c:pt idx="15">
                  <c:v>3</c:v>
                </c:pt>
                <c:pt idx="16">
                  <c:v>140</c:v>
                </c:pt>
                <c:pt idx="17">
                  <c:v>40</c:v>
                </c:pt>
                <c:pt idx="18">
                  <c:v>150</c:v>
                </c:pt>
                <c:pt idx="19">
                  <c:v>190</c:v>
                </c:pt>
                <c:pt idx="20">
                  <c:v>20</c:v>
                </c:pt>
                <c:pt idx="21">
                  <c:v>8</c:v>
                </c:pt>
                <c:pt idx="22">
                  <c:v>140</c:v>
                </c:pt>
                <c:pt idx="23">
                  <c:v>210</c:v>
                </c:pt>
                <c:pt idx="24">
                  <c:v>200</c:v>
                </c:pt>
                <c:pt idx="26">
                  <c:v>10</c:v>
                </c:pt>
                <c:pt idx="27">
                  <c:v>20</c:v>
                </c:pt>
                <c:pt idx="28">
                  <c:v>20</c:v>
                </c:pt>
                <c:pt idx="29">
                  <c:v>130</c:v>
                </c:pt>
                <c:pt idx="30">
                  <c:v>60</c:v>
                </c:pt>
                <c:pt idx="31">
                  <c:v>80</c:v>
                </c:pt>
                <c:pt idx="32">
                  <c:v>95</c:v>
                </c:pt>
                <c:pt idx="33">
                  <c:v>100</c:v>
                </c:pt>
                <c:pt idx="34">
                  <c:v>120</c:v>
                </c:pt>
                <c:pt idx="35">
                  <c:v>150</c:v>
                </c:pt>
                <c:pt idx="36">
                  <c:v>100</c:v>
                </c:pt>
                <c:pt idx="37">
                  <c:v>90</c:v>
                </c:pt>
                <c:pt idx="38">
                  <c:v>90</c:v>
                </c:pt>
                <c:pt idx="39">
                  <c:v>140</c:v>
                </c:pt>
                <c:pt idx="40">
                  <c:v>120</c:v>
                </c:pt>
                <c:pt idx="41">
                  <c:v>150</c:v>
                </c:pt>
                <c:pt idx="42">
                  <c:v>100</c:v>
                </c:pt>
                <c:pt idx="43">
                  <c:v>95</c:v>
                </c:pt>
                <c:pt idx="44">
                  <c:v>110</c:v>
                </c:pt>
                <c:pt idx="45">
                  <c:v>110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E2-4C75-9AAA-EA10CD45C7E2}"/>
            </c:ext>
          </c:extLst>
        </c:ser>
        <c:ser>
          <c:idx val="1"/>
          <c:order val="1"/>
          <c:tx>
            <c:strRef>
              <c:f>'2021年全井戸集計表'!$DX$2</c:f>
              <c:strCache>
                <c:ptCount val="1"/>
                <c:pt idx="0">
                  <c:v>既存観測井No.2（18m)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'2021年全井戸集計表'!$DX$3:$DX$54</c:f>
              <c:numCache>
                <c:formatCode>General</c:formatCode>
                <c:ptCount val="52"/>
                <c:pt idx="0">
                  <c:v>250</c:v>
                </c:pt>
                <c:pt idx="1">
                  <c:v>260</c:v>
                </c:pt>
                <c:pt idx="2">
                  <c:v>220</c:v>
                </c:pt>
                <c:pt idx="3">
                  <c:v>250</c:v>
                </c:pt>
                <c:pt idx="4">
                  <c:v>160</c:v>
                </c:pt>
                <c:pt idx="5">
                  <c:v>200</c:v>
                </c:pt>
                <c:pt idx="7">
                  <c:v>90</c:v>
                </c:pt>
                <c:pt idx="8">
                  <c:v>170</c:v>
                </c:pt>
                <c:pt idx="9">
                  <c:v>220</c:v>
                </c:pt>
                <c:pt idx="10">
                  <c:v>8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130</c:v>
                </c:pt>
                <c:pt idx="15">
                  <c:v>5</c:v>
                </c:pt>
                <c:pt idx="16">
                  <c:v>160</c:v>
                </c:pt>
                <c:pt idx="17">
                  <c:v>90</c:v>
                </c:pt>
                <c:pt idx="18">
                  <c:v>170</c:v>
                </c:pt>
                <c:pt idx="19">
                  <c:v>220</c:v>
                </c:pt>
                <c:pt idx="20">
                  <c:v>60</c:v>
                </c:pt>
                <c:pt idx="21">
                  <c:v>25</c:v>
                </c:pt>
                <c:pt idx="22">
                  <c:v>160</c:v>
                </c:pt>
                <c:pt idx="23">
                  <c:v>210</c:v>
                </c:pt>
                <c:pt idx="24">
                  <c:v>210</c:v>
                </c:pt>
                <c:pt idx="25">
                  <c:v>230</c:v>
                </c:pt>
                <c:pt idx="26">
                  <c:v>5</c:v>
                </c:pt>
                <c:pt idx="27">
                  <c:v>30</c:v>
                </c:pt>
                <c:pt idx="28">
                  <c:v>40</c:v>
                </c:pt>
                <c:pt idx="29">
                  <c:v>130</c:v>
                </c:pt>
                <c:pt idx="30">
                  <c:v>90</c:v>
                </c:pt>
                <c:pt idx="31">
                  <c:v>75</c:v>
                </c:pt>
                <c:pt idx="32">
                  <c:v>90</c:v>
                </c:pt>
                <c:pt idx="33">
                  <c:v>110</c:v>
                </c:pt>
                <c:pt idx="34">
                  <c:v>150</c:v>
                </c:pt>
                <c:pt idx="35">
                  <c:v>160</c:v>
                </c:pt>
                <c:pt idx="36">
                  <c:v>120</c:v>
                </c:pt>
                <c:pt idx="37">
                  <c:v>100</c:v>
                </c:pt>
                <c:pt idx="38">
                  <c:v>130</c:v>
                </c:pt>
                <c:pt idx="39">
                  <c:v>150</c:v>
                </c:pt>
                <c:pt idx="40">
                  <c:v>130</c:v>
                </c:pt>
                <c:pt idx="41">
                  <c:v>160</c:v>
                </c:pt>
                <c:pt idx="42">
                  <c:v>100</c:v>
                </c:pt>
                <c:pt idx="43">
                  <c:v>100</c:v>
                </c:pt>
                <c:pt idx="44">
                  <c:v>130</c:v>
                </c:pt>
                <c:pt idx="45">
                  <c:v>120</c:v>
                </c:pt>
                <c:pt idx="46">
                  <c:v>120</c:v>
                </c:pt>
                <c:pt idx="47">
                  <c:v>130</c:v>
                </c:pt>
                <c:pt idx="48">
                  <c:v>110</c:v>
                </c:pt>
                <c:pt idx="49">
                  <c:v>110</c:v>
                </c:pt>
                <c:pt idx="50">
                  <c:v>100</c:v>
                </c:pt>
                <c:pt idx="51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E2-4C75-9AAA-EA10CD45C7E2}"/>
            </c:ext>
          </c:extLst>
        </c:ser>
        <c:ser>
          <c:idx val="2"/>
          <c:order val="2"/>
          <c:tx>
            <c:strRef>
              <c:f>'2021年全井戸集計表'!$DY$2</c:f>
              <c:strCache>
                <c:ptCount val="1"/>
                <c:pt idx="0">
                  <c:v>既存観測井No.2（19.5m)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'2021年全井戸集計表'!$DY$3:$DY$54</c:f>
              <c:numCache>
                <c:formatCode>General</c:formatCode>
                <c:ptCount val="52"/>
                <c:pt idx="0">
                  <c:v>250</c:v>
                </c:pt>
                <c:pt idx="1">
                  <c:v>260</c:v>
                </c:pt>
                <c:pt idx="2">
                  <c:v>280</c:v>
                </c:pt>
                <c:pt idx="3">
                  <c:v>250</c:v>
                </c:pt>
                <c:pt idx="4">
                  <c:v>160</c:v>
                </c:pt>
                <c:pt idx="5">
                  <c:v>220</c:v>
                </c:pt>
                <c:pt idx="7">
                  <c:v>80</c:v>
                </c:pt>
                <c:pt idx="8">
                  <c:v>200</c:v>
                </c:pt>
                <c:pt idx="9">
                  <c:v>220</c:v>
                </c:pt>
                <c:pt idx="10">
                  <c:v>10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120</c:v>
                </c:pt>
                <c:pt idx="15">
                  <c:v>5</c:v>
                </c:pt>
                <c:pt idx="16">
                  <c:v>160</c:v>
                </c:pt>
                <c:pt idx="17">
                  <c:v>70</c:v>
                </c:pt>
                <c:pt idx="18">
                  <c:v>170</c:v>
                </c:pt>
                <c:pt idx="19">
                  <c:v>220</c:v>
                </c:pt>
                <c:pt idx="20">
                  <c:v>60</c:v>
                </c:pt>
                <c:pt idx="21">
                  <c:v>30</c:v>
                </c:pt>
                <c:pt idx="22">
                  <c:v>140</c:v>
                </c:pt>
                <c:pt idx="23">
                  <c:v>210</c:v>
                </c:pt>
                <c:pt idx="24">
                  <c:v>200</c:v>
                </c:pt>
                <c:pt idx="25">
                  <c:v>230</c:v>
                </c:pt>
                <c:pt idx="26">
                  <c:v>5</c:v>
                </c:pt>
                <c:pt idx="27">
                  <c:v>35</c:v>
                </c:pt>
                <c:pt idx="28">
                  <c:v>70</c:v>
                </c:pt>
                <c:pt idx="29">
                  <c:v>130</c:v>
                </c:pt>
                <c:pt idx="30">
                  <c:v>110</c:v>
                </c:pt>
                <c:pt idx="31">
                  <c:v>75</c:v>
                </c:pt>
                <c:pt idx="32">
                  <c:v>105</c:v>
                </c:pt>
                <c:pt idx="33">
                  <c:v>120</c:v>
                </c:pt>
                <c:pt idx="34">
                  <c:v>150</c:v>
                </c:pt>
                <c:pt idx="35">
                  <c:v>170</c:v>
                </c:pt>
                <c:pt idx="36">
                  <c:v>120</c:v>
                </c:pt>
                <c:pt idx="37">
                  <c:v>100</c:v>
                </c:pt>
                <c:pt idx="38">
                  <c:v>140</c:v>
                </c:pt>
                <c:pt idx="39">
                  <c:v>150</c:v>
                </c:pt>
                <c:pt idx="40">
                  <c:v>130</c:v>
                </c:pt>
                <c:pt idx="41">
                  <c:v>170</c:v>
                </c:pt>
                <c:pt idx="42">
                  <c:v>100</c:v>
                </c:pt>
                <c:pt idx="43">
                  <c:v>100</c:v>
                </c:pt>
                <c:pt idx="44">
                  <c:v>130</c:v>
                </c:pt>
                <c:pt idx="45">
                  <c:v>140</c:v>
                </c:pt>
                <c:pt idx="46">
                  <c:v>130</c:v>
                </c:pt>
                <c:pt idx="47">
                  <c:v>150</c:v>
                </c:pt>
                <c:pt idx="48">
                  <c:v>110</c:v>
                </c:pt>
                <c:pt idx="49">
                  <c:v>120</c:v>
                </c:pt>
                <c:pt idx="50">
                  <c:v>110</c:v>
                </c:pt>
                <c:pt idx="51">
                  <c:v>110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DD-461A-BD18-70A544FD2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604504"/>
        <c:axId val="556604896"/>
      </c:lineChart>
      <c:catAx>
        <c:axId val="556604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6604896"/>
        <c:crosses val="autoZero"/>
        <c:auto val="1"/>
        <c:lblAlgn val="ctr"/>
        <c:lblOffset val="100"/>
        <c:noMultiLvlLbl val="0"/>
      </c:catAx>
      <c:valAx>
        <c:axId val="556604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6604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'2021年全井戸集計表'!$BN$3:$BN$54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5B-4D84-9B6D-B6E9C088A1D0}"/>
            </c:ext>
          </c:extLst>
        </c:ser>
        <c:ser>
          <c:idx val="1"/>
          <c:order val="1"/>
          <c:tx>
            <c:strRef>
              <c:f>'2021年全井戸集計表'!$BO$2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'2021年全井戸集計表'!$BO$3:$BO$54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5B-4D84-9B6D-B6E9C088A1D0}"/>
            </c:ext>
          </c:extLst>
        </c:ser>
        <c:ser>
          <c:idx val="2"/>
          <c:order val="2"/>
          <c:tx>
            <c:strRef>
              <c:f>'2021年全井戸集計表'!$BP$2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'2021年全井戸集計表'!$BP$3:$BP$54</c:f>
              <c:numCache>
                <c:formatCode>General</c:formatCode>
                <c:ptCount val="52"/>
                <c:pt idx="0">
                  <c:v>800</c:v>
                </c:pt>
                <c:pt idx="1">
                  <c:v>750</c:v>
                </c:pt>
                <c:pt idx="2">
                  <c:v>850</c:v>
                </c:pt>
                <c:pt idx="3">
                  <c:v>900</c:v>
                </c:pt>
                <c:pt idx="4">
                  <c:v>1000</c:v>
                </c:pt>
                <c:pt idx="5">
                  <c:v>800</c:v>
                </c:pt>
                <c:pt idx="6">
                  <c:v>900</c:v>
                </c:pt>
                <c:pt idx="7">
                  <c:v>900</c:v>
                </c:pt>
                <c:pt idx="8">
                  <c:v>750</c:v>
                </c:pt>
                <c:pt idx="9">
                  <c:v>800</c:v>
                </c:pt>
                <c:pt idx="10">
                  <c:v>950</c:v>
                </c:pt>
                <c:pt idx="11">
                  <c:v>850</c:v>
                </c:pt>
                <c:pt idx="12">
                  <c:v>950</c:v>
                </c:pt>
                <c:pt idx="13">
                  <c:v>800</c:v>
                </c:pt>
                <c:pt idx="14">
                  <c:v>900</c:v>
                </c:pt>
                <c:pt idx="15">
                  <c:v>900</c:v>
                </c:pt>
                <c:pt idx="16">
                  <c:v>900</c:v>
                </c:pt>
                <c:pt idx="17">
                  <c:v>800</c:v>
                </c:pt>
                <c:pt idx="18">
                  <c:v>800</c:v>
                </c:pt>
                <c:pt idx="19">
                  <c:v>950</c:v>
                </c:pt>
                <c:pt idx="20">
                  <c:v>900</c:v>
                </c:pt>
                <c:pt idx="21">
                  <c:v>850</c:v>
                </c:pt>
                <c:pt idx="22">
                  <c:v>800</c:v>
                </c:pt>
                <c:pt idx="23">
                  <c:v>850</c:v>
                </c:pt>
                <c:pt idx="24">
                  <c:v>850</c:v>
                </c:pt>
                <c:pt idx="25">
                  <c:v>850</c:v>
                </c:pt>
                <c:pt idx="26">
                  <c:v>750</c:v>
                </c:pt>
                <c:pt idx="27">
                  <c:v>850</c:v>
                </c:pt>
                <c:pt idx="28">
                  <c:v>900</c:v>
                </c:pt>
                <c:pt idx="29">
                  <c:v>800</c:v>
                </c:pt>
                <c:pt idx="30">
                  <c:v>850</c:v>
                </c:pt>
                <c:pt idx="31">
                  <c:v>800</c:v>
                </c:pt>
                <c:pt idx="32">
                  <c:v>800</c:v>
                </c:pt>
                <c:pt idx="33">
                  <c:v>800</c:v>
                </c:pt>
                <c:pt idx="34">
                  <c:v>900</c:v>
                </c:pt>
                <c:pt idx="35">
                  <c:v>900</c:v>
                </c:pt>
                <c:pt idx="36">
                  <c:v>750</c:v>
                </c:pt>
                <c:pt idx="37">
                  <c:v>900</c:v>
                </c:pt>
                <c:pt idx="38">
                  <c:v>900</c:v>
                </c:pt>
                <c:pt idx="39">
                  <c:v>800</c:v>
                </c:pt>
                <c:pt idx="40">
                  <c:v>850</c:v>
                </c:pt>
                <c:pt idx="41">
                  <c:v>800</c:v>
                </c:pt>
                <c:pt idx="42">
                  <c:v>800</c:v>
                </c:pt>
                <c:pt idx="43">
                  <c:v>700</c:v>
                </c:pt>
                <c:pt idx="44">
                  <c:v>950</c:v>
                </c:pt>
                <c:pt idx="45">
                  <c:v>900</c:v>
                </c:pt>
                <c:pt idx="46">
                  <c:v>900</c:v>
                </c:pt>
                <c:pt idx="47">
                  <c:v>700</c:v>
                </c:pt>
                <c:pt idx="48">
                  <c:v>800</c:v>
                </c:pt>
                <c:pt idx="49">
                  <c:v>800</c:v>
                </c:pt>
                <c:pt idx="50">
                  <c:v>850</c:v>
                </c:pt>
                <c:pt idx="51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B5B-4D84-9B6D-B6E9C088A1D0}"/>
            </c:ext>
          </c:extLst>
        </c:ser>
        <c:ser>
          <c:idx val="3"/>
          <c:order val="3"/>
          <c:tx>
            <c:strRef>
              <c:f>'2021年全井戸集計表'!$BQ$2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'2021年全井戸集計表'!$BQ$3:$BQ$54</c:f>
              <c:numCache>
                <c:formatCode>General</c:formatCode>
                <c:ptCount val="52"/>
                <c:pt idx="0">
                  <c:v>320</c:v>
                </c:pt>
                <c:pt idx="1">
                  <c:v>300</c:v>
                </c:pt>
                <c:pt idx="2">
                  <c:v>380</c:v>
                </c:pt>
                <c:pt idx="3">
                  <c:v>320</c:v>
                </c:pt>
                <c:pt idx="4">
                  <c:v>320</c:v>
                </c:pt>
                <c:pt idx="5">
                  <c:v>290</c:v>
                </c:pt>
                <c:pt idx="6">
                  <c:v>480</c:v>
                </c:pt>
                <c:pt idx="7">
                  <c:v>370</c:v>
                </c:pt>
                <c:pt idx="8">
                  <c:v>400</c:v>
                </c:pt>
                <c:pt idx="9">
                  <c:v>310</c:v>
                </c:pt>
                <c:pt idx="10">
                  <c:v>500</c:v>
                </c:pt>
                <c:pt idx="11">
                  <c:v>480</c:v>
                </c:pt>
                <c:pt idx="12">
                  <c:v>350</c:v>
                </c:pt>
                <c:pt idx="13">
                  <c:v>520</c:v>
                </c:pt>
                <c:pt idx="14">
                  <c:v>400</c:v>
                </c:pt>
                <c:pt idx="15">
                  <c:v>520</c:v>
                </c:pt>
                <c:pt idx="16">
                  <c:v>560</c:v>
                </c:pt>
                <c:pt idx="17">
                  <c:v>500</c:v>
                </c:pt>
                <c:pt idx="18">
                  <c:v>480</c:v>
                </c:pt>
                <c:pt idx="19">
                  <c:v>500</c:v>
                </c:pt>
                <c:pt idx="20">
                  <c:v>490</c:v>
                </c:pt>
                <c:pt idx="21">
                  <c:v>500</c:v>
                </c:pt>
                <c:pt idx="22">
                  <c:v>490</c:v>
                </c:pt>
                <c:pt idx="23">
                  <c:v>480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1100</c:v>
                </c:pt>
                <c:pt idx="28">
                  <c:v>1000</c:v>
                </c:pt>
                <c:pt idx="29">
                  <c:v>1000</c:v>
                </c:pt>
                <c:pt idx="30">
                  <c:v>1100</c:v>
                </c:pt>
                <c:pt idx="31">
                  <c:v>950</c:v>
                </c:pt>
                <c:pt idx="32">
                  <c:v>850</c:v>
                </c:pt>
                <c:pt idx="33">
                  <c:v>900</c:v>
                </c:pt>
                <c:pt idx="34">
                  <c:v>850</c:v>
                </c:pt>
                <c:pt idx="35">
                  <c:v>950</c:v>
                </c:pt>
                <c:pt idx="36">
                  <c:v>1050</c:v>
                </c:pt>
                <c:pt idx="38">
                  <c:v>1000</c:v>
                </c:pt>
                <c:pt idx="39">
                  <c:v>1000</c:v>
                </c:pt>
                <c:pt idx="40">
                  <c:v>850</c:v>
                </c:pt>
                <c:pt idx="41">
                  <c:v>950</c:v>
                </c:pt>
                <c:pt idx="42">
                  <c:v>800</c:v>
                </c:pt>
                <c:pt idx="44">
                  <c:v>700</c:v>
                </c:pt>
                <c:pt idx="45">
                  <c:v>700</c:v>
                </c:pt>
                <c:pt idx="46">
                  <c:v>750</c:v>
                </c:pt>
                <c:pt idx="47">
                  <c:v>750</c:v>
                </c:pt>
                <c:pt idx="48">
                  <c:v>750</c:v>
                </c:pt>
                <c:pt idx="49">
                  <c:v>750</c:v>
                </c:pt>
                <c:pt idx="50">
                  <c:v>700</c:v>
                </c:pt>
                <c:pt idx="51">
                  <c:v>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B5B-4D84-9B6D-B6E9C088A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605680"/>
        <c:axId val="556606072"/>
      </c:lineChart>
      <c:catAx>
        <c:axId val="556605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6606072"/>
        <c:crosses val="autoZero"/>
        <c:auto val="1"/>
        <c:lblAlgn val="ctr"/>
        <c:lblOffset val="100"/>
        <c:noMultiLvlLbl val="0"/>
      </c:catAx>
      <c:valAx>
        <c:axId val="556606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6605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'2021年全井戸集計表'!$BR$3:$BR$54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E8-4C72-ADEB-2A21921CD5DC}"/>
            </c:ext>
          </c:extLst>
        </c:ser>
        <c:ser>
          <c:idx val="1"/>
          <c:order val="1"/>
          <c:tx>
            <c:strRef>
              <c:f>'2021年全井戸集計表'!$BS$2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'2021年全井戸集計表'!$BS$3:$BS$54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E8-4C72-ADEB-2A21921CD5DC}"/>
            </c:ext>
          </c:extLst>
        </c:ser>
        <c:ser>
          <c:idx val="2"/>
          <c:order val="2"/>
          <c:tx>
            <c:strRef>
              <c:f>'2021年全井戸集計表'!$BT$2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'2021年全井戸集計表'!$BT$3:$BT$54</c:f>
              <c:numCache>
                <c:formatCode>General</c:formatCode>
                <c:ptCount val="52"/>
                <c:pt idx="0">
                  <c:v>350</c:v>
                </c:pt>
                <c:pt idx="1">
                  <c:v>380</c:v>
                </c:pt>
                <c:pt idx="2">
                  <c:v>280</c:v>
                </c:pt>
                <c:pt idx="3">
                  <c:v>350</c:v>
                </c:pt>
                <c:pt idx="4">
                  <c:v>350</c:v>
                </c:pt>
                <c:pt idx="5">
                  <c:v>330</c:v>
                </c:pt>
                <c:pt idx="6">
                  <c:v>400</c:v>
                </c:pt>
                <c:pt idx="7">
                  <c:v>400</c:v>
                </c:pt>
                <c:pt idx="8">
                  <c:v>350</c:v>
                </c:pt>
                <c:pt idx="9">
                  <c:v>330</c:v>
                </c:pt>
                <c:pt idx="10">
                  <c:v>300</c:v>
                </c:pt>
                <c:pt idx="11">
                  <c:v>350</c:v>
                </c:pt>
                <c:pt idx="12">
                  <c:v>350</c:v>
                </c:pt>
                <c:pt idx="13">
                  <c:v>380</c:v>
                </c:pt>
                <c:pt idx="14">
                  <c:v>360</c:v>
                </c:pt>
                <c:pt idx="15">
                  <c:v>350</c:v>
                </c:pt>
                <c:pt idx="16">
                  <c:v>300</c:v>
                </c:pt>
                <c:pt idx="17">
                  <c:v>350</c:v>
                </c:pt>
                <c:pt idx="18">
                  <c:v>380</c:v>
                </c:pt>
                <c:pt idx="19">
                  <c:v>350</c:v>
                </c:pt>
                <c:pt idx="20">
                  <c:v>380</c:v>
                </c:pt>
                <c:pt idx="21">
                  <c:v>350</c:v>
                </c:pt>
                <c:pt idx="22">
                  <c:v>360</c:v>
                </c:pt>
                <c:pt idx="23">
                  <c:v>350</c:v>
                </c:pt>
                <c:pt idx="24">
                  <c:v>360</c:v>
                </c:pt>
                <c:pt idx="25">
                  <c:v>360</c:v>
                </c:pt>
                <c:pt idx="26">
                  <c:v>350</c:v>
                </c:pt>
                <c:pt idx="27">
                  <c:v>380</c:v>
                </c:pt>
                <c:pt idx="28">
                  <c:v>380</c:v>
                </c:pt>
                <c:pt idx="29">
                  <c:v>320</c:v>
                </c:pt>
                <c:pt idx="30">
                  <c:v>380</c:v>
                </c:pt>
                <c:pt idx="31">
                  <c:v>350</c:v>
                </c:pt>
                <c:pt idx="32">
                  <c:v>350</c:v>
                </c:pt>
                <c:pt idx="33">
                  <c:v>310</c:v>
                </c:pt>
                <c:pt idx="34">
                  <c:v>350</c:v>
                </c:pt>
                <c:pt idx="35">
                  <c:v>380</c:v>
                </c:pt>
                <c:pt idx="36">
                  <c:v>400</c:v>
                </c:pt>
                <c:pt idx="37">
                  <c:v>380</c:v>
                </c:pt>
                <c:pt idx="38">
                  <c:v>310</c:v>
                </c:pt>
                <c:pt idx="39">
                  <c:v>380</c:v>
                </c:pt>
                <c:pt idx="40">
                  <c:v>300</c:v>
                </c:pt>
                <c:pt idx="41">
                  <c:v>300</c:v>
                </c:pt>
                <c:pt idx="42">
                  <c:v>320</c:v>
                </c:pt>
                <c:pt idx="43">
                  <c:v>380</c:v>
                </c:pt>
                <c:pt idx="44">
                  <c:v>330</c:v>
                </c:pt>
                <c:pt idx="45">
                  <c:v>380</c:v>
                </c:pt>
                <c:pt idx="46">
                  <c:v>340</c:v>
                </c:pt>
                <c:pt idx="47">
                  <c:v>330</c:v>
                </c:pt>
                <c:pt idx="48">
                  <c:v>310</c:v>
                </c:pt>
                <c:pt idx="49">
                  <c:v>310</c:v>
                </c:pt>
                <c:pt idx="50">
                  <c:v>300</c:v>
                </c:pt>
                <c:pt idx="51">
                  <c:v>350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BE8-4C72-ADEB-2A21921CD5DC}"/>
            </c:ext>
          </c:extLst>
        </c:ser>
        <c:ser>
          <c:idx val="3"/>
          <c:order val="3"/>
          <c:tx>
            <c:strRef>
              <c:f>'2021年全井戸集計表'!$BU$2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'2021年全井戸集計表'!$BU$3:$BU$54</c:f>
              <c:numCache>
                <c:formatCode>General</c:formatCode>
                <c:ptCount val="52"/>
                <c:pt idx="0">
                  <c:v>190</c:v>
                </c:pt>
                <c:pt idx="1">
                  <c:v>200</c:v>
                </c:pt>
                <c:pt idx="2">
                  <c:v>210</c:v>
                </c:pt>
                <c:pt idx="3">
                  <c:v>160</c:v>
                </c:pt>
                <c:pt idx="4">
                  <c:v>180</c:v>
                </c:pt>
                <c:pt idx="5">
                  <c:v>180</c:v>
                </c:pt>
                <c:pt idx="6">
                  <c:v>230</c:v>
                </c:pt>
                <c:pt idx="7">
                  <c:v>150</c:v>
                </c:pt>
                <c:pt idx="8">
                  <c:v>150</c:v>
                </c:pt>
                <c:pt idx="9">
                  <c:v>130</c:v>
                </c:pt>
                <c:pt idx="10">
                  <c:v>140</c:v>
                </c:pt>
                <c:pt idx="11">
                  <c:v>160</c:v>
                </c:pt>
                <c:pt idx="12">
                  <c:v>140</c:v>
                </c:pt>
                <c:pt idx="13">
                  <c:v>140</c:v>
                </c:pt>
                <c:pt idx="14">
                  <c:v>150</c:v>
                </c:pt>
                <c:pt idx="15">
                  <c:v>130</c:v>
                </c:pt>
                <c:pt idx="16">
                  <c:v>140</c:v>
                </c:pt>
                <c:pt idx="17">
                  <c:v>140</c:v>
                </c:pt>
                <c:pt idx="18">
                  <c:v>130</c:v>
                </c:pt>
                <c:pt idx="19">
                  <c:v>150</c:v>
                </c:pt>
                <c:pt idx="20">
                  <c:v>140</c:v>
                </c:pt>
                <c:pt idx="21">
                  <c:v>140</c:v>
                </c:pt>
                <c:pt idx="22">
                  <c:v>150</c:v>
                </c:pt>
                <c:pt idx="23">
                  <c:v>150</c:v>
                </c:pt>
                <c:pt idx="24">
                  <c:v>150</c:v>
                </c:pt>
                <c:pt idx="25">
                  <c:v>160</c:v>
                </c:pt>
                <c:pt idx="26">
                  <c:v>140</c:v>
                </c:pt>
                <c:pt idx="27">
                  <c:v>150</c:v>
                </c:pt>
                <c:pt idx="28">
                  <c:v>140</c:v>
                </c:pt>
                <c:pt idx="29">
                  <c:v>150</c:v>
                </c:pt>
                <c:pt idx="30">
                  <c:v>150</c:v>
                </c:pt>
                <c:pt idx="31">
                  <c:v>170</c:v>
                </c:pt>
                <c:pt idx="32">
                  <c:v>140</c:v>
                </c:pt>
                <c:pt idx="33">
                  <c:v>150</c:v>
                </c:pt>
                <c:pt idx="34">
                  <c:v>160</c:v>
                </c:pt>
                <c:pt idx="35">
                  <c:v>160</c:v>
                </c:pt>
                <c:pt idx="36">
                  <c:v>170</c:v>
                </c:pt>
                <c:pt idx="37">
                  <c:v>160</c:v>
                </c:pt>
                <c:pt idx="38">
                  <c:v>170</c:v>
                </c:pt>
                <c:pt idx="39">
                  <c:v>160</c:v>
                </c:pt>
                <c:pt idx="40">
                  <c:v>170</c:v>
                </c:pt>
                <c:pt idx="41">
                  <c:v>160</c:v>
                </c:pt>
                <c:pt idx="42">
                  <c:v>150</c:v>
                </c:pt>
                <c:pt idx="43">
                  <c:v>150</c:v>
                </c:pt>
                <c:pt idx="44">
                  <c:v>150</c:v>
                </c:pt>
                <c:pt idx="45">
                  <c:v>150</c:v>
                </c:pt>
                <c:pt idx="46">
                  <c:v>160</c:v>
                </c:pt>
                <c:pt idx="47">
                  <c:v>170</c:v>
                </c:pt>
                <c:pt idx="48">
                  <c:v>170</c:v>
                </c:pt>
                <c:pt idx="49">
                  <c:v>160</c:v>
                </c:pt>
                <c:pt idx="50">
                  <c:v>160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BE8-4C72-ADEB-2A21921CD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606856"/>
        <c:axId val="556607248"/>
      </c:lineChart>
      <c:catAx>
        <c:axId val="556606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6607248"/>
        <c:crosses val="autoZero"/>
        <c:auto val="1"/>
        <c:lblAlgn val="ctr"/>
        <c:lblOffset val="100"/>
        <c:noMultiLvlLbl val="0"/>
      </c:catAx>
      <c:valAx>
        <c:axId val="556607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6606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'2021年全井戸集計表'!$BV$3:$BV$54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8D-45FD-9265-E0F8E85EE707}"/>
            </c:ext>
          </c:extLst>
        </c:ser>
        <c:ser>
          <c:idx val="1"/>
          <c:order val="1"/>
          <c:tx>
            <c:strRef>
              <c:f>'2021年全井戸集計表'!$BW$2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'2021年全井戸集計表'!$BW$3:$BW$54</c:f>
              <c:numCache>
                <c:formatCode>General</c:formatCode>
                <c:ptCount val="52"/>
                <c:pt idx="0">
                  <c:v>160</c:v>
                </c:pt>
                <c:pt idx="1">
                  <c:v>150</c:v>
                </c:pt>
                <c:pt idx="2">
                  <c:v>180</c:v>
                </c:pt>
                <c:pt idx="3">
                  <c:v>150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150</c:v>
                </c:pt>
                <c:pt idx="8">
                  <c:v>140</c:v>
                </c:pt>
                <c:pt idx="9">
                  <c:v>130</c:v>
                </c:pt>
                <c:pt idx="10">
                  <c:v>140</c:v>
                </c:pt>
                <c:pt idx="11">
                  <c:v>150</c:v>
                </c:pt>
                <c:pt idx="12">
                  <c:v>170</c:v>
                </c:pt>
                <c:pt idx="13">
                  <c:v>150</c:v>
                </c:pt>
                <c:pt idx="14">
                  <c:v>140</c:v>
                </c:pt>
                <c:pt idx="15">
                  <c:v>180</c:v>
                </c:pt>
                <c:pt idx="16">
                  <c:v>160</c:v>
                </c:pt>
                <c:pt idx="17">
                  <c:v>150</c:v>
                </c:pt>
                <c:pt idx="18">
                  <c:v>130</c:v>
                </c:pt>
                <c:pt idx="19">
                  <c:v>130</c:v>
                </c:pt>
                <c:pt idx="20">
                  <c:v>130</c:v>
                </c:pt>
                <c:pt idx="21">
                  <c:v>140</c:v>
                </c:pt>
                <c:pt idx="22">
                  <c:v>150</c:v>
                </c:pt>
                <c:pt idx="23">
                  <c:v>160</c:v>
                </c:pt>
                <c:pt idx="24">
                  <c:v>150</c:v>
                </c:pt>
                <c:pt idx="25">
                  <c:v>180</c:v>
                </c:pt>
                <c:pt idx="26">
                  <c:v>170</c:v>
                </c:pt>
                <c:pt idx="27">
                  <c:v>150</c:v>
                </c:pt>
                <c:pt idx="28">
                  <c:v>160</c:v>
                </c:pt>
                <c:pt idx="29">
                  <c:v>160</c:v>
                </c:pt>
                <c:pt idx="30">
                  <c:v>150</c:v>
                </c:pt>
                <c:pt idx="31">
                  <c:v>150</c:v>
                </c:pt>
                <c:pt idx="32">
                  <c:v>150</c:v>
                </c:pt>
                <c:pt idx="33">
                  <c:v>150</c:v>
                </c:pt>
                <c:pt idx="34">
                  <c:v>140</c:v>
                </c:pt>
                <c:pt idx="35">
                  <c:v>140</c:v>
                </c:pt>
                <c:pt idx="36">
                  <c:v>140</c:v>
                </c:pt>
                <c:pt idx="37">
                  <c:v>140</c:v>
                </c:pt>
                <c:pt idx="38">
                  <c:v>140</c:v>
                </c:pt>
                <c:pt idx="39">
                  <c:v>140</c:v>
                </c:pt>
                <c:pt idx="40">
                  <c:v>140</c:v>
                </c:pt>
                <c:pt idx="41">
                  <c:v>140</c:v>
                </c:pt>
                <c:pt idx="42">
                  <c:v>130</c:v>
                </c:pt>
                <c:pt idx="43">
                  <c:v>140</c:v>
                </c:pt>
                <c:pt idx="44">
                  <c:v>150</c:v>
                </c:pt>
                <c:pt idx="45">
                  <c:v>150</c:v>
                </c:pt>
                <c:pt idx="46">
                  <c:v>150</c:v>
                </c:pt>
                <c:pt idx="47">
                  <c:v>150</c:v>
                </c:pt>
                <c:pt idx="48">
                  <c:v>140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8D-45FD-9265-E0F8E85EE707}"/>
            </c:ext>
          </c:extLst>
        </c:ser>
        <c:ser>
          <c:idx val="2"/>
          <c:order val="2"/>
          <c:tx>
            <c:strRef>
              <c:f>'2021年全井戸集計表'!$BX$2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'2021年全井戸集計表'!$BX$3:$BX$54</c:f>
              <c:numCache>
                <c:formatCode>General</c:formatCode>
                <c:ptCount val="52"/>
                <c:pt idx="0">
                  <c:v>160</c:v>
                </c:pt>
                <c:pt idx="1">
                  <c:v>150</c:v>
                </c:pt>
                <c:pt idx="2">
                  <c:v>500</c:v>
                </c:pt>
                <c:pt idx="3">
                  <c:v>100</c:v>
                </c:pt>
                <c:pt idx="4">
                  <c:v>300</c:v>
                </c:pt>
                <c:pt idx="5">
                  <c:v>100</c:v>
                </c:pt>
                <c:pt idx="6">
                  <c:v>500</c:v>
                </c:pt>
                <c:pt idx="7">
                  <c:v>200</c:v>
                </c:pt>
                <c:pt idx="8">
                  <c:v>480</c:v>
                </c:pt>
                <c:pt idx="9">
                  <c:v>75</c:v>
                </c:pt>
                <c:pt idx="10">
                  <c:v>500</c:v>
                </c:pt>
                <c:pt idx="11">
                  <c:v>400</c:v>
                </c:pt>
                <c:pt idx="12">
                  <c:v>320</c:v>
                </c:pt>
                <c:pt idx="13">
                  <c:v>500</c:v>
                </c:pt>
                <c:pt idx="14">
                  <c:v>220</c:v>
                </c:pt>
                <c:pt idx="15">
                  <c:v>400</c:v>
                </c:pt>
                <c:pt idx="16">
                  <c:v>480</c:v>
                </c:pt>
                <c:pt idx="17">
                  <c:v>500</c:v>
                </c:pt>
                <c:pt idx="18">
                  <c:v>300</c:v>
                </c:pt>
                <c:pt idx="19">
                  <c:v>420</c:v>
                </c:pt>
                <c:pt idx="20">
                  <c:v>250</c:v>
                </c:pt>
                <c:pt idx="21">
                  <c:v>420</c:v>
                </c:pt>
                <c:pt idx="22">
                  <c:v>480</c:v>
                </c:pt>
                <c:pt idx="23">
                  <c:v>450</c:v>
                </c:pt>
                <c:pt idx="24">
                  <c:v>450</c:v>
                </c:pt>
                <c:pt idx="25">
                  <c:v>500</c:v>
                </c:pt>
                <c:pt idx="26">
                  <c:v>330</c:v>
                </c:pt>
                <c:pt idx="27">
                  <c:v>600</c:v>
                </c:pt>
                <c:pt idx="28">
                  <c:v>500</c:v>
                </c:pt>
                <c:pt idx="29">
                  <c:v>450</c:v>
                </c:pt>
                <c:pt idx="30">
                  <c:v>450</c:v>
                </c:pt>
                <c:pt idx="31">
                  <c:v>400</c:v>
                </c:pt>
                <c:pt idx="32">
                  <c:v>450</c:v>
                </c:pt>
                <c:pt idx="33">
                  <c:v>500</c:v>
                </c:pt>
                <c:pt idx="34">
                  <c:v>550</c:v>
                </c:pt>
                <c:pt idx="35">
                  <c:v>220</c:v>
                </c:pt>
                <c:pt idx="36">
                  <c:v>500</c:v>
                </c:pt>
                <c:pt idx="37">
                  <c:v>500</c:v>
                </c:pt>
                <c:pt idx="38">
                  <c:v>480</c:v>
                </c:pt>
                <c:pt idx="39">
                  <c:v>420</c:v>
                </c:pt>
                <c:pt idx="40">
                  <c:v>420</c:v>
                </c:pt>
                <c:pt idx="41">
                  <c:v>400</c:v>
                </c:pt>
                <c:pt idx="42">
                  <c:v>380</c:v>
                </c:pt>
                <c:pt idx="43">
                  <c:v>390</c:v>
                </c:pt>
                <c:pt idx="44">
                  <c:v>420</c:v>
                </c:pt>
                <c:pt idx="45">
                  <c:v>450</c:v>
                </c:pt>
                <c:pt idx="46">
                  <c:v>250</c:v>
                </c:pt>
                <c:pt idx="47">
                  <c:v>420</c:v>
                </c:pt>
                <c:pt idx="48">
                  <c:v>400</c:v>
                </c:pt>
                <c:pt idx="49">
                  <c:v>480</c:v>
                </c:pt>
                <c:pt idx="50">
                  <c:v>500</c:v>
                </c:pt>
                <c:pt idx="51">
                  <c:v>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8D-45FD-9265-E0F8E85EE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608032"/>
        <c:axId val="556608424"/>
      </c:lineChart>
      <c:catAx>
        <c:axId val="556608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6608424"/>
        <c:crosses val="autoZero"/>
        <c:auto val="1"/>
        <c:lblAlgn val="ctr"/>
        <c:lblOffset val="100"/>
        <c:noMultiLvlLbl val="0"/>
      </c:catAx>
      <c:valAx>
        <c:axId val="556608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6608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No.9(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'2021年全井戸集計表'!$CO$3:$CO$54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04-4C4A-9AE9-6745A300C241}"/>
            </c:ext>
          </c:extLst>
        </c:ser>
        <c:ser>
          <c:idx val="1"/>
          <c:order val="1"/>
          <c:tx>
            <c:strRef>
              <c:f>'2021年全井戸集計表'!$CP$2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'2021年全井戸集計表'!$CP$3:$CP$54</c:f>
              <c:numCache>
                <c:formatCode>General</c:formatCode>
                <c:ptCount val="52"/>
                <c:pt idx="0">
                  <c:v>400</c:v>
                </c:pt>
                <c:pt idx="1">
                  <c:v>380</c:v>
                </c:pt>
                <c:pt idx="2">
                  <c:v>380</c:v>
                </c:pt>
                <c:pt idx="3">
                  <c:v>400</c:v>
                </c:pt>
                <c:pt idx="4">
                  <c:v>500</c:v>
                </c:pt>
                <c:pt idx="5">
                  <c:v>400</c:v>
                </c:pt>
                <c:pt idx="6">
                  <c:v>450</c:v>
                </c:pt>
                <c:pt idx="7">
                  <c:v>480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520</c:v>
                </c:pt>
                <c:pt idx="13">
                  <c:v>600</c:v>
                </c:pt>
                <c:pt idx="14">
                  <c:v>600</c:v>
                </c:pt>
                <c:pt idx="15">
                  <c:v>520</c:v>
                </c:pt>
                <c:pt idx="16">
                  <c:v>550</c:v>
                </c:pt>
                <c:pt idx="17">
                  <c:v>700</c:v>
                </c:pt>
                <c:pt idx="18">
                  <c:v>550</c:v>
                </c:pt>
                <c:pt idx="19">
                  <c:v>700</c:v>
                </c:pt>
                <c:pt idx="20">
                  <c:v>700</c:v>
                </c:pt>
                <c:pt idx="21">
                  <c:v>650</c:v>
                </c:pt>
                <c:pt idx="22">
                  <c:v>600</c:v>
                </c:pt>
                <c:pt idx="23">
                  <c:v>600</c:v>
                </c:pt>
                <c:pt idx="24">
                  <c:v>650</c:v>
                </c:pt>
                <c:pt idx="25">
                  <c:v>750</c:v>
                </c:pt>
                <c:pt idx="26">
                  <c:v>700</c:v>
                </c:pt>
                <c:pt idx="27">
                  <c:v>700</c:v>
                </c:pt>
                <c:pt idx="28">
                  <c:v>700</c:v>
                </c:pt>
                <c:pt idx="29">
                  <c:v>700</c:v>
                </c:pt>
                <c:pt idx="30">
                  <c:v>700</c:v>
                </c:pt>
                <c:pt idx="31">
                  <c:v>500</c:v>
                </c:pt>
                <c:pt idx="32">
                  <c:v>480</c:v>
                </c:pt>
                <c:pt idx="33">
                  <c:v>400</c:v>
                </c:pt>
                <c:pt idx="34">
                  <c:v>500</c:v>
                </c:pt>
                <c:pt idx="35">
                  <c:v>500</c:v>
                </c:pt>
                <c:pt idx="38">
                  <c:v>750</c:v>
                </c:pt>
                <c:pt idx="41">
                  <c:v>600</c:v>
                </c:pt>
                <c:pt idx="42">
                  <c:v>800</c:v>
                </c:pt>
                <c:pt idx="43">
                  <c:v>550</c:v>
                </c:pt>
                <c:pt idx="44">
                  <c:v>900</c:v>
                </c:pt>
                <c:pt idx="45">
                  <c:v>750</c:v>
                </c:pt>
                <c:pt idx="46">
                  <c:v>600</c:v>
                </c:pt>
                <c:pt idx="47">
                  <c:v>750</c:v>
                </c:pt>
                <c:pt idx="48">
                  <c:v>700</c:v>
                </c:pt>
                <c:pt idx="49">
                  <c:v>700</c:v>
                </c:pt>
                <c:pt idx="50">
                  <c:v>700</c:v>
                </c:pt>
                <c:pt idx="51">
                  <c:v>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04-4C4A-9AE9-6745A300C241}"/>
            </c:ext>
          </c:extLst>
        </c:ser>
        <c:ser>
          <c:idx val="2"/>
          <c:order val="2"/>
          <c:tx>
            <c:strRef>
              <c:f>'2021年全井戸集計表'!$CQ$2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'2021年全井戸集計表'!$CQ$3:$CQ$54</c:f>
              <c:numCache>
                <c:formatCode>General</c:formatCode>
                <c:ptCount val="52"/>
                <c:pt idx="0">
                  <c:v>3300</c:v>
                </c:pt>
                <c:pt idx="1">
                  <c:v>3300</c:v>
                </c:pt>
                <c:pt idx="2">
                  <c:v>3500</c:v>
                </c:pt>
                <c:pt idx="3">
                  <c:v>2700</c:v>
                </c:pt>
                <c:pt idx="4">
                  <c:v>2900</c:v>
                </c:pt>
                <c:pt idx="5">
                  <c:v>3500</c:v>
                </c:pt>
                <c:pt idx="6">
                  <c:v>2800</c:v>
                </c:pt>
                <c:pt idx="7">
                  <c:v>3200</c:v>
                </c:pt>
                <c:pt idx="8">
                  <c:v>2800</c:v>
                </c:pt>
                <c:pt idx="9">
                  <c:v>3000</c:v>
                </c:pt>
                <c:pt idx="10">
                  <c:v>2800</c:v>
                </c:pt>
                <c:pt idx="11">
                  <c:v>3200</c:v>
                </c:pt>
                <c:pt idx="12">
                  <c:v>3300</c:v>
                </c:pt>
                <c:pt idx="13">
                  <c:v>2300</c:v>
                </c:pt>
                <c:pt idx="14">
                  <c:v>2800</c:v>
                </c:pt>
                <c:pt idx="15">
                  <c:v>2800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2900</c:v>
                </c:pt>
                <c:pt idx="20">
                  <c:v>2700</c:v>
                </c:pt>
                <c:pt idx="21">
                  <c:v>3000</c:v>
                </c:pt>
                <c:pt idx="22">
                  <c:v>2500</c:v>
                </c:pt>
                <c:pt idx="23">
                  <c:v>2300</c:v>
                </c:pt>
                <c:pt idx="24">
                  <c:v>2700</c:v>
                </c:pt>
                <c:pt idx="25">
                  <c:v>1900</c:v>
                </c:pt>
                <c:pt idx="26">
                  <c:v>2700</c:v>
                </c:pt>
                <c:pt idx="27">
                  <c:v>2200</c:v>
                </c:pt>
                <c:pt idx="28">
                  <c:v>2500</c:v>
                </c:pt>
                <c:pt idx="29">
                  <c:v>3000</c:v>
                </c:pt>
                <c:pt idx="30">
                  <c:v>2800</c:v>
                </c:pt>
                <c:pt idx="31">
                  <c:v>2500</c:v>
                </c:pt>
                <c:pt idx="32">
                  <c:v>2300</c:v>
                </c:pt>
                <c:pt idx="33">
                  <c:v>2500</c:v>
                </c:pt>
                <c:pt idx="34">
                  <c:v>2300</c:v>
                </c:pt>
                <c:pt idx="35">
                  <c:v>2500</c:v>
                </c:pt>
                <c:pt idx="36">
                  <c:v>1900</c:v>
                </c:pt>
                <c:pt idx="37">
                  <c:v>2500</c:v>
                </c:pt>
                <c:pt idx="38">
                  <c:v>2500</c:v>
                </c:pt>
                <c:pt idx="39">
                  <c:v>2500</c:v>
                </c:pt>
                <c:pt idx="40">
                  <c:v>2800</c:v>
                </c:pt>
                <c:pt idx="41">
                  <c:v>2800</c:v>
                </c:pt>
                <c:pt idx="42">
                  <c:v>2600</c:v>
                </c:pt>
                <c:pt idx="43">
                  <c:v>2800</c:v>
                </c:pt>
                <c:pt idx="44">
                  <c:v>2700</c:v>
                </c:pt>
                <c:pt idx="45">
                  <c:v>2800</c:v>
                </c:pt>
                <c:pt idx="46">
                  <c:v>2600</c:v>
                </c:pt>
                <c:pt idx="47">
                  <c:v>2300</c:v>
                </c:pt>
                <c:pt idx="48">
                  <c:v>2600</c:v>
                </c:pt>
                <c:pt idx="49">
                  <c:v>2500</c:v>
                </c:pt>
                <c:pt idx="50">
                  <c:v>2400</c:v>
                </c:pt>
                <c:pt idx="51">
                  <c:v>2600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C04-4C4A-9AE9-6745A300C241}"/>
            </c:ext>
          </c:extLst>
        </c:ser>
        <c:ser>
          <c:idx val="3"/>
          <c:order val="3"/>
          <c:tx>
            <c:strRef>
              <c:f>'2021年全井戸集計表'!$CR$2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'2021年全井戸集計表'!$CR$3:$CR$54</c:f>
              <c:numCache>
                <c:formatCode>General</c:formatCode>
                <c:ptCount val="52"/>
                <c:pt idx="0">
                  <c:v>1300</c:v>
                </c:pt>
                <c:pt idx="1">
                  <c:v>2500</c:v>
                </c:pt>
                <c:pt idx="2">
                  <c:v>3200</c:v>
                </c:pt>
                <c:pt idx="3">
                  <c:v>1900</c:v>
                </c:pt>
                <c:pt idx="4">
                  <c:v>1900</c:v>
                </c:pt>
                <c:pt idx="5">
                  <c:v>1700</c:v>
                </c:pt>
                <c:pt idx="6">
                  <c:v>1800</c:v>
                </c:pt>
                <c:pt idx="7">
                  <c:v>1700</c:v>
                </c:pt>
                <c:pt idx="8">
                  <c:v>2000</c:v>
                </c:pt>
                <c:pt idx="9">
                  <c:v>1800</c:v>
                </c:pt>
                <c:pt idx="10">
                  <c:v>2300</c:v>
                </c:pt>
                <c:pt idx="11">
                  <c:v>2000</c:v>
                </c:pt>
                <c:pt idx="12">
                  <c:v>2600</c:v>
                </c:pt>
                <c:pt idx="13">
                  <c:v>1600</c:v>
                </c:pt>
                <c:pt idx="14">
                  <c:v>1800</c:v>
                </c:pt>
                <c:pt idx="15">
                  <c:v>2200</c:v>
                </c:pt>
                <c:pt idx="16">
                  <c:v>2800</c:v>
                </c:pt>
                <c:pt idx="17">
                  <c:v>1800</c:v>
                </c:pt>
                <c:pt idx="18">
                  <c:v>2600</c:v>
                </c:pt>
                <c:pt idx="19">
                  <c:v>2200</c:v>
                </c:pt>
                <c:pt idx="20">
                  <c:v>2600</c:v>
                </c:pt>
                <c:pt idx="21">
                  <c:v>1800</c:v>
                </c:pt>
                <c:pt idx="22">
                  <c:v>2400</c:v>
                </c:pt>
                <c:pt idx="23">
                  <c:v>2500</c:v>
                </c:pt>
                <c:pt idx="24">
                  <c:v>3000</c:v>
                </c:pt>
                <c:pt idx="25">
                  <c:v>2800</c:v>
                </c:pt>
                <c:pt idx="26">
                  <c:v>2700</c:v>
                </c:pt>
                <c:pt idx="27">
                  <c:v>2000</c:v>
                </c:pt>
                <c:pt idx="28">
                  <c:v>2600</c:v>
                </c:pt>
                <c:pt idx="29">
                  <c:v>1600</c:v>
                </c:pt>
                <c:pt idx="30">
                  <c:v>1500</c:v>
                </c:pt>
                <c:pt idx="31">
                  <c:v>2600</c:v>
                </c:pt>
                <c:pt idx="32">
                  <c:v>1500</c:v>
                </c:pt>
                <c:pt idx="33">
                  <c:v>2300</c:v>
                </c:pt>
                <c:pt idx="34">
                  <c:v>1600</c:v>
                </c:pt>
                <c:pt idx="35">
                  <c:v>2500</c:v>
                </c:pt>
                <c:pt idx="36">
                  <c:v>2500</c:v>
                </c:pt>
                <c:pt idx="37">
                  <c:v>2300</c:v>
                </c:pt>
                <c:pt idx="38">
                  <c:v>2200</c:v>
                </c:pt>
                <c:pt idx="39">
                  <c:v>2500</c:v>
                </c:pt>
                <c:pt idx="40">
                  <c:v>1900</c:v>
                </c:pt>
                <c:pt idx="41">
                  <c:v>2800</c:v>
                </c:pt>
                <c:pt idx="42">
                  <c:v>2400</c:v>
                </c:pt>
                <c:pt idx="43">
                  <c:v>2000</c:v>
                </c:pt>
                <c:pt idx="44">
                  <c:v>1900</c:v>
                </c:pt>
                <c:pt idx="45">
                  <c:v>2100</c:v>
                </c:pt>
                <c:pt idx="46">
                  <c:v>2400</c:v>
                </c:pt>
                <c:pt idx="47">
                  <c:v>2200</c:v>
                </c:pt>
                <c:pt idx="48">
                  <c:v>2300</c:v>
                </c:pt>
                <c:pt idx="49">
                  <c:v>1800</c:v>
                </c:pt>
                <c:pt idx="50">
                  <c:v>1000</c:v>
                </c:pt>
                <c:pt idx="51">
                  <c:v>2000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C04-4C4A-9AE9-6745A300C241}"/>
            </c:ext>
          </c:extLst>
        </c:ser>
        <c:ser>
          <c:idx val="4"/>
          <c:order val="4"/>
          <c:tx>
            <c:strRef>
              <c:f>'2021年全井戸集計表'!$CS$2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'2021年全井戸集計表'!$CS$3:$CS$54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10</c:v>
                </c:pt>
                <c:pt idx="12">
                  <c:v>8</c:v>
                </c:pt>
                <c:pt idx="13">
                  <c:v>10</c:v>
                </c:pt>
                <c:pt idx="14">
                  <c:v>8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8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8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C04-4C4A-9AE9-6745A300C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609208"/>
        <c:axId val="556609600"/>
      </c:lineChart>
      <c:catAx>
        <c:axId val="556609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6609600"/>
        <c:crosses val="autoZero"/>
        <c:auto val="1"/>
        <c:lblAlgn val="ctr"/>
        <c:lblOffset val="100"/>
        <c:noMultiLvlLbl val="0"/>
      </c:catAx>
      <c:valAx>
        <c:axId val="556609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6609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'2021年全井戸集計表'!$DE$2:$DE$3</c:f>
              <c:strCache>
                <c:ptCount val="2"/>
                <c:pt idx="0">
                  <c:v>13A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'2021年全井戸集計表'!$DE$4:$DE$54</c:f>
              <c:numCache>
                <c:formatCode>General</c:formatCode>
                <c:ptCount val="51"/>
                <c:pt idx="5">
                  <c:v>90</c:v>
                </c:pt>
                <c:pt idx="6">
                  <c:v>130</c:v>
                </c:pt>
                <c:pt idx="7">
                  <c:v>180</c:v>
                </c:pt>
                <c:pt idx="8">
                  <c:v>200</c:v>
                </c:pt>
                <c:pt idx="9">
                  <c:v>30</c:v>
                </c:pt>
                <c:pt idx="10">
                  <c:v>50</c:v>
                </c:pt>
                <c:pt idx="11">
                  <c:v>30</c:v>
                </c:pt>
                <c:pt idx="12">
                  <c:v>60</c:v>
                </c:pt>
                <c:pt idx="13">
                  <c:v>130</c:v>
                </c:pt>
                <c:pt idx="14">
                  <c:v>180</c:v>
                </c:pt>
                <c:pt idx="15">
                  <c:v>190</c:v>
                </c:pt>
                <c:pt idx="16">
                  <c:v>130</c:v>
                </c:pt>
                <c:pt idx="17">
                  <c:v>180</c:v>
                </c:pt>
                <c:pt idx="18">
                  <c:v>230</c:v>
                </c:pt>
                <c:pt idx="19">
                  <c:v>180</c:v>
                </c:pt>
                <c:pt idx="20">
                  <c:v>120</c:v>
                </c:pt>
                <c:pt idx="21">
                  <c:v>140</c:v>
                </c:pt>
                <c:pt idx="22">
                  <c:v>200</c:v>
                </c:pt>
                <c:pt idx="23">
                  <c:v>200</c:v>
                </c:pt>
                <c:pt idx="24">
                  <c:v>180</c:v>
                </c:pt>
                <c:pt idx="25">
                  <c:v>3</c:v>
                </c:pt>
                <c:pt idx="26">
                  <c:v>300</c:v>
                </c:pt>
                <c:pt idx="27">
                  <c:v>400</c:v>
                </c:pt>
                <c:pt idx="28">
                  <c:v>420</c:v>
                </c:pt>
                <c:pt idx="29">
                  <c:v>420</c:v>
                </c:pt>
                <c:pt idx="30">
                  <c:v>320</c:v>
                </c:pt>
                <c:pt idx="31">
                  <c:v>140</c:v>
                </c:pt>
                <c:pt idx="32">
                  <c:v>200</c:v>
                </c:pt>
                <c:pt idx="33">
                  <c:v>300</c:v>
                </c:pt>
                <c:pt idx="34">
                  <c:v>300</c:v>
                </c:pt>
                <c:pt idx="35">
                  <c:v>220</c:v>
                </c:pt>
                <c:pt idx="36">
                  <c:v>150</c:v>
                </c:pt>
                <c:pt idx="37">
                  <c:v>250</c:v>
                </c:pt>
                <c:pt idx="38">
                  <c:v>130</c:v>
                </c:pt>
                <c:pt idx="39">
                  <c:v>290</c:v>
                </c:pt>
                <c:pt idx="40">
                  <c:v>300</c:v>
                </c:pt>
                <c:pt idx="41">
                  <c:v>280</c:v>
                </c:pt>
                <c:pt idx="42">
                  <c:v>200</c:v>
                </c:pt>
                <c:pt idx="43">
                  <c:v>260</c:v>
                </c:pt>
                <c:pt idx="44">
                  <c:v>230</c:v>
                </c:pt>
                <c:pt idx="45">
                  <c:v>250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180</c:v>
                </c:pt>
                <c:pt idx="50">
                  <c:v>250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EB-490C-8F70-8208B4B95241}"/>
            </c:ext>
          </c:extLst>
        </c:ser>
        <c:ser>
          <c:idx val="1"/>
          <c:order val="1"/>
          <c:tx>
            <c:strRef>
              <c:f>'2021年全井戸集計表'!$DF$2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'2021年全井戸集計表'!$DF$3:$DF$54</c:f>
              <c:numCache>
                <c:formatCode>General</c:formatCode>
                <c:ptCount val="52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1300</c:v>
                </c:pt>
                <c:pt idx="5">
                  <c:v>900</c:v>
                </c:pt>
                <c:pt idx="6">
                  <c:v>700</c:v>
                </c:pt>
                <c:pt idx="7">
                  <c:v>400</c:v>
                </c:pt>
                <c:pt idx="8">
                  <c:v>750</c:v>
                </c:pt>
                <c:pt idx="9">
                  <c:v>800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120</c:v>
                </c:pt>
                <c:pt idx="14">
                  <c:v>130</c:v>
                </c:pt>
                <c:pt idx="15">
                  <c:v>380</c:v>
                </c:pt>
                <c:pt idx="16">
                  <c:v>400</c:v>
                </c:pt>
                <c:pt idx="17">
                  <c:v>450</c:v>
                </c:pt>
                <c:pt idx="18">
                  <c:v>490</c:v>
                </c:pt>
                <c:pt idx="19">
                  <c:v>550</c:v>
                </c:pt>
                <c:pt idx="20">
                  <c:v>600</c:v>
                </c:pt>
                <c:pt idx="21">
                  <c:v>700</c:v>
                </c:pt>
                <c:pt idx="22">
                  <c:v>700</c:v>
                </c:pt>
                <c:pt idx="23">
                  <c:v>600</c:v>
                </c:pt>
                <c:pt idx="24">
                  <c:v>700</c:v>
                </c:pt>
                <c:pt idx="25">
                  <c:v>750</c:v>
                </c:pt>
                <c:pt idx="26">
                  <c:v>120</c:v>
                </c:pt>
                <c:pt idx="27">
                  <c:v>400</c:v>
                </c:pt>
                <c:pt idx="28">
                  <c:v>700</c:v>
                </c:pt>
                <c:pt idx="29">
                  <c:v>1000</c:v>
                </c:pt>
                <c:pt idx="30">
                  <c:v>1050</c:v>
                </c:pt>
                <c:pt idx="31">
                  <c:v>1000</c:v>
                </c:pt>
                <c:pt idx="32">
                  <c:v>450</c:v>
                </c:pt>
                <c:pt idx="33">
                  <c:v>550</c:v>
                </c:pt>
                <c:pt idx="34">
                  <c:v>800</c:v>
                </c:pt>
                <c:pt idx="35">
                  <c:v>800</c:v>
                </c:pt>
                <c:pt idx="36">
                  <c:v>400</c:v>
                </c:pt>
                <c:pt idx="37">
                  <c:v>350</c:v>
                </c:pt>
                <c:pt idx="38">
                  <c:v>500</c:v>
                </c:pt>
                <c:pt idx="39">
                  <c:v>150</c:v>
                </c:pt>
                <c:pt idx="40">
                  <c:v>750</c:v>
                </c:pt>
                <c:pt idx="41">
                  <c:v>900</c:v>
                </c:pt>
                <c:pt idx="42">
                  <c:v>700</c:v>
                </c:pt>
                <c:pt idx="43">
                  <c:v>450</c:v>
                </c:pt>
                <c:pt idx="44">
                  <c:v>700</c:v>
                </c:pt>
                <c:pt idx="45">
                  <c:v>250</c:v>
                </c:pt>
                <c:pt idx="46">
                  <c:v>260</c:v>
                </c:pt>
                <c:pt idx="47">
                  <c:v>280</c:v>
                </c:pt>
                <c:pt idx="48">
                  <c:v>400</c:v>
                </c:pt>
                <c:pt idx="49">
                  <c:v>500</c:v>
                </c:pt>
                <c:pt idx="50">
                  <c:v>400</c:v>
                </c:pt>
                <c:pt idx="51">
                  <c:v>550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'2021年全井戸集計表'!$DG$2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'2021年全井戸集計表'!$DG$3:$DG$54</c:f>
              <c:numCache>
                <c:formatCode>General</c:formatCode>
                <c:ptCount val="52"/>
                <c:pt idx="0">
                  <c:v>800</c:v>
                </c:pt>
                <c:pt idx="1">
                  <c:v>1000</c:v>
                </c:pt>
                <c:pt idx="2">
                  <c:v>1050</c:v>
                </c:pt>
                <c:pt idx="3">
                  <c:v>1100</c:v>
                </c:pt>
                <c:pt idx="4">
                  <c:v>1100</c:v>
                </c:pt>
                <c:pt idx="5">
                  <c:v>1200</c:v>
                </c:pt>
                <c:pt idx="6">
                  <c:v>1000</c:v>
                </c:pt>
                <c:pt idx="7">
                  <c:v>800</c:v>
                </c:pt>
                <c:pt idx="8">
                  <c:v>800</c:v>
                </c:pt>
                <c:pt idx="9">
                  <c:v>900</c:v>
                </c:pt>
                <c:pt idx="10">
                  <c:v>1200</c:v>
                </c:pt>
                <c:pt idx="11">
                  <c:v>550</c:v>
                </c:pt>
                <c:pt idx="12">
                  <c:v>600</c:v>
                </c:pt>
                <c:pt idx="13">
                  <c:v>350</c:v>
                </c:pt>
                <c:pt idx="14">
                  <c:v>320</c:v>
                </c:pt>
                <c:pt idx="15">
                  <c:v>350</c:v>
                </c:pt>
                <c:pt idx="16">
                  <c:v>380</c:v>
                </c:pt>
                <c:pt idx="17">
                  <c:v>350</c:v>
                </c:pt>
                <c:pt idx="18">
                  <c:v>400</c:v>
                </c:pt>
                <c:pt idx="19">
                  <c:v>250</c:v>
                </c:pt>
                <c:pt idx="20">
                  <c:v>600</c:v>
                </c:pt>
                <c:pt idx="21">
                  <c:v>600</c:v>
                </c:pt>
                <c:pt idx="22">
                  <c:v>500</c:v>
                </c:pt>
                <c:pt idx="23">
                  <c:v>550</c:v>
                </c:pt>
                <c:pt idx="24">
                  <c:v>750</c:v>
                </c:pt>
                <c:pt idx="25">
                  <c:v>600</c:v>
                </c:pt>
                <c:pt idx="26">
                  <c:v>12</c:v>
                </c:pt>
                <c:pt idx="27">
                  <c:v>90</c:v>
                </c:pt>
                <c:pt idx="28">
                  <c:v>150</c:v>
                </c:pt>
                <c:pt idx="29">
                  <c:v>380</c:v>
                </c:pt>
                <c:pt idx="30">
                  <c:v>700</c:v>
                </c:pt>
                <c:pt idx="31">
                  <c:v>1000</c:v>
                </c:pt>
                <c:pt idx="32">
                  <c:v>800</c:v>
                </c:pt>
                <c:pt idx="33">
                  <c:v>900</c:v>
                </c:pt>
                <c:pt idx="34">
                  <c:v>750</c:v>
                </c:pt>
                <c:pt idx="35">
                  <c:v>800</c:v>
                </c:pt>
                <c:pt idx="36">
                  <c:v>700</c:v>
                </c:pt>
                <c:pt idx="37">
                  <c:v>800</c:v>
                </c:pt>
                <c:pt idx="38">
                  <c:v>600</c:v>
                </c:pt>
                <c:pt idx="39">
                  <c:v>100</c:v>
                </c:pt>
                <c:pt idx="40">
                  <c:v>280</c:v>
                </c:pt>
                <c:pt idx="41">
                  <c:v>450</c:v>
                </c:pt>
                <c:pt idx="42">
                  <c:v>350</c:v>
                </c:pt>
                <c:pt idx="43">
                  <c:v>500</c:v>
                </c:pt>
                <c:pt idx="44">
                  <c:v>380</c:v>
                </c:pt>
                <c:pt idx="45">
                  <c:v>500</c:v>
                </c:pt>
                <c:pt idx="46">
                  <c:v>600</c:v>
                </c:pt>
                <c:pt idx="47">
                  <c:v>400</c:v>
                </c:pt>
                <c:pt idx="48">
                  <c:v>400</c:v>
                </c:pt>
                <c:pt idx="49">
                  <c:v>500</c:v>
                </c:pt>
                <c:pt idx="50">
                  <c:v>380</c:v>
                </c:pt>
                <c:pt idx="51">
                  <c:v>400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'2021年全井戸集計表'!$DH$2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'2021年全井戸集計表'!$DH$3:$DH$54</c:f>
              <c:numCache>
                <c:formatCode>General</c:formatCode>
                <c:ptCount val="52"/>
                <c:pt idx="0">
                  <c:v>400</c:v>
                </c:pt>
                <c:pt idx="1">
                  <c:v>400</c:v>
                </c:pt>
                <c:pt idx="2">
                  <c:v>420</c:v>
                </c:pt>
                <c:pt idx="3">
                  <c:v>410</c:v>
                </c:pt>
                <c:pt idx="4">
                  <c:v>400</c:v>
                </c:pt>
                <c:pt idx="5">
                  <c:v>400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40</c:v>
                </c:pt>
                <c:pt idx="11">
                  <c:v>40</c:v>
                </c:pt>
                <c:pt idx="12">
                  <c:v>50</c:v>
                </c:pt>
                <c:pt idx="13">
                  <c:v>40</c:v>
                </c:pt>
                <c:pt idx="14">
                  <c:v>50</c:v>
                </c:pt>
                <c:pt idx="15">
                  <c:v>90</c:v>
                </c:pt>
                <c:pt idx="16">
                  <c:v>75</c:v>
                </c:pt>
                <c:pt idx="17">
                  <c:v>80</c:v>
                </c:pt>
                <c:pt idx="18">
                  <c:v>80</c:v>
                </c:pt>
                <c:pt idx="19">
                  <c:v>90</c:v>
                </c:pt>
                <c:pt idx="20">
                  <c:v>90</c:v>
                </c:pt>
                <c:pt idx="21">
                  <c:v>100</c:v>
                </c:pt>
                <c:pt idx="22">
                  <c:v>80</c:v>
                </c:pt>
                <c:pt idx="23">
                  <c:v>90</c:v>
                </c:pt>
                <c:pt idx="24">
                  <c:v>100</c:v>
                </c:pt>
                <c:pt idx="25">
                  <c:v>100</c:v>
                </c:pt>
                <c:pt idx="26">
                  <c:v>60</c:v>
                </c:pt>
                <c:pt idx="27">
                  <c:v>140</c:v>
                </c:pt>
                <c:pt idx="28">
                  <c:v>180</c:v>
                </c:pt>
                <c:pt idx="29">
                  <c:v>280</c:v>
                </c:pt>
                <c:pt idx="30">
                  <c:v>320</c:v>
                </c:pt>
                <c:pt idx="31">
                  <c:v>350</c:v>
                </c:pt>
                <c:pt idx="32">
                  <c:v>110</c:v>
                </c:pt>
                <c:pt idx="33">
                  <c:v>130</c:v>
                </c:pt>
                <c:pt idx="34">
                  <c:v>140</c:v>
                </c:pt>
                <c:pt idx="35">
                  <c:v>150</c:v>
                </c:pt>
                <c:pt idx="36">
                  <c:v>130</c:v>
                </c:pt>
                <c:pt idx="37">
                  <c:v>140</c:v>
                </c:pt>
                <c:pt idx="38">
                  <c:v>150</c:v>
                </c:pt>
                <c:pt idx="39">
                  <c:v>100</c:v>
                </c:pt>
                <c:pt idx="40">
                  <c:v>140</c:v>
                </c:pt>
                <c:pt idx="41">
                  <c:v>140</c:v>
                </c:pt>
                <c:pt idx="42">
                  <c:v>200</c:v>
                </c:pt>
                <c:pt idx="43">
                  <c:v>160</c:v>
                </c:pt>
                <c:pt idx="44">
                  <c:v>200</c:v>
                </c:pt>
                <c:pt idx="45">
                  <c:v>150</c:v>
                </c:pt>
                <c:pt idx="46">
                  <c:v>150</c:v>
                </c:pt>
                <c:pt idx="47">
                  <c:v>160</c:v>
                </c:pt>
                <c:pt idx="48">
                  <c:v>150</c:v>
                </c:pt>
                <c:pt idx="49">
                  <c:v>180</c:v>
                </c:pt>
                <c:pt idx="50">
                  <c:v>190</c:v>
                </c:pt>
                <c:pt idx="51">
                  <c:v>180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'2021年全井戸集計表'!$DI$2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'2021年全井戸集計表'!$DI$3:$DI$54</c:f>
              <c:numCache>
                <c:formatCode>General</c:formatCode>
                <c:ptCount val="52"/>
                <c:pt idx="0">
                  <c:v>1800</c:v>
                </c:pt>
                <c:pt idx="1">
                  <c:v>1800</c:v>
                </c:pt>
                <c:pt idx="2">
                  <c:v>1700</c:v>
                </c:pt>
                <c:pt idx="3">
                  <c:v>1700</c:v>
                </c:pt>
                <c:pt idx="5">
                  <c:v>1300</c:v>
                </c:pt>
                <c:pt idx="6">
                  <c:v>1100</c:v>
                </c:pt>
                <c:pt idx="7">
                  <c:v>1600</c:v>
                </c:pt>
                <c:pt idx="8">
                  <c:v>1500</c:v>
                </c:pt>
                <c:pt idx="9">
                  <c:v>1600</c:v>
                </c:pt>
                <c:pt idx="10">
                  <c:v>1500</c:v>
                </c:pt>
                <c:pt idx="11">
                  <c:v>1500</c:v>
                </c:pt>
                <c:pt idx="12">
                  <c:v>1600</c:v>
                </c:pt>
                <c:pt idx="13">
                  <c:v>1400</c:v>
                </c:pt>
                <c:pt idx="14">
                  <c:v>1500</c:v>
                </c:pt>
                <c:pt idx="15">
                  <c:v>1500</c:v>
                </c:pt>
                <c:pt idx="16">
                  <c:v>1500</c:v>
                </c:pt>
                <c:pt idx="17">
                  <c:v>1200</c:v>
                </c:pt>
                <c:pt idx="18">
                  <c:v>1600</c:v>
                </c:pt>
                <c:pt idx="19">
                  <c:v>1400</c:v>
                </c:pt>
                <c:pt idx="20">
                  <c:v>1500</c:v>
                </c:pt>
                <c:pt idx="21">
                  <c:v>1400</c:v>
                </c:pt>
                <c:pt idx="22">
                  <c:v>1400</c:v>
                </c:pt>
                <c:pt idx="23">
                  <c:v>1300</c:v>
                </c:pt>
                <c:pt idx="24">
                  <c:v>1400</c:v>
                </c:pt>
                <c:pt idx="25">
                  <c:v>1600</c:v>
                </c:pt>
                <c:pt idx="26">
                  <c:v>1400</c:v>
                </c:pt>
                <c:pt idx="27">
                  <c:v>1100</c:v>
                </c:pt>
                <c:pt idx="28">
                  <c:v>1300</c:v>
                </c:pt>
                <c:pt idx="29">
                  <c:v>1200</c:v>
                </c:pt>
                <c:pt idx="30">
                  <c:v>1400</c:v>
                </c:pt>
                <c:pt idx="31">
                  <c:v>1500</c:v>
                </c:pt>
                <c:pt idx="32">
                  <c:v>1600</c:v>
                </c:pt>
                <c:pt idx="33">
                  <c:v>1400</c:v>
                </c:pt>
                <c:pt idx="34">
                  <c:v>1400</c:v>
                </c:pt>
                <c:pt idx="35">
                  <c:v>1500</c:v>
                </c:pt>
                <c:pt idx="36">
                  <c:v>1400</c:v>
                </c:pt>
                <c:pt idx="37">
                  <c:v>1600</c:v>
                </c:pt>
                <c:pt idx="38">
                  <c:v>1600</c:v>
                </c:pt>
                <c:pt idx="39">
                  <c:v>1600</c:v>
                </c:pt>
                <c:pt idx="40">
                  <c:v>1500</c:v>
                </c:pt>
                <c:pt idx="41">
                  <c:v>1500</c:v>
                </c:pt>
                <c:pt idx="42">
                  <c:v>1700</c:v>
                </c:pt>
                <c:pt idx="43">
                  <c:v>1800</c:v>
                </c:pt>
                <c:pt idx="44">
                  <c:v>1800</c:v>
                </c:pt>
                <c:pt idx="45">
                  <c:v>1600</c:v>
                </c:pt>
                <c:pt idx="46">
                  <c:v>1800</c:v>
                </c:pt>
                <c:pt idx="47">
                  <c:v>1800</c:v>
                </c:pt>
                <c:pt idx="48">
                  <c:v>2000</c:v>
                </c:pt>
                <c:pt idx="49">
                  <c:v>2000</c:v>
                </c:pt>
                <c:pt idx="50">
                  <c:v>2200</c:v>
                </c:pt>
                <c:pt idx="51">
                  <c:v>2100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'2021年全井戸集計表'!$DJ$2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'2021年全井戸集計表'!$DJ$3:$DJ$54</c:f>
              <c:numCache>
                <c:formatCode>General</c:formatCode>
                <c:ptCount val="52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1100</c:v>
                </c:pt>
                <c:pt idx="4">
                  <c:v>1000</c:v>
                </c:pt>
                <c:pt idx="5">
                  <c:v>1200</c:v>
                </c:pt>
                <c:pt idx="6">
                  <c:v>1100</c:v>
                </c:pt>
                <c:pt idx="7">
                  <c:v>1100</c:v>
                </c:pt>
                <c:pt idx="8">
                  <c:v>800</c:v>
                </c:pt>
                <c:pt idx="9">
                  <c:v>1100</c:v>
                </c:pt>
                <c:pt idx="10">
                  <c:v>1000</c:v>
                </c:pt>
                <c:pt idx="11">
                  <c:v>1300</c:v>
                </c:pt>
                <c:pt idx="12">
                  <c:v>1100</c:v>
                </c:pt>
                <c:pt idx="13">
                  <c:v>1200</c:v>
                </c:pt>
                <c:pt idx="14">
                  <c:v>1200</c:v>
                </c:pt>
                <c:pt idx="15">
                  <c:v>1300</c:v>
                </c:pt>
                <c:pt idx="16">
                  <c:v>1000</c:v>
                </c:pt>
                <c:pt idx="17">
                  <c:v>1100</c:v>
                </c:pt>
                <c:pt idx="18">
                  <c:v>1000</c:v>
                </c:pt>
                <c:pt idx="19">
                  <c:v>1000</c:v>
                </c:pt>
                <c:pt idx="20">
                  <c:v>900</c:v>
                </c:pt>
                <c:pt idx="21">
                  <c:v>600</c:v>
                </c:pt>
                <c:pt idx="22">
                  <c:v>900</c:v>
                </c:pt>
                <c:pt idx="23">
                  <c:v>1200</c:v>
                </c:pt>
                <c:pt idx="24">
                  <c:v>850</c:v>
                </c:pt>
                <c:pt idx="25">
                  <c:v>850</c:v>
                </c:pt>
                <c:pt idx="26">
                  <c:v>900</c:v>
                </c:pt>
                <c:pt idx="27">
                  <c:v>1100</c:v>
                </c:pt>
                <c:pt idx="28">
                  <c:v>1000</c:v>
                </c:pt>
                <c:pt idx="29">
                  <c:v>1200</c:v>
                </c:pt>
                <c:pt idx="30">
                  <c:v>1100</c:v>
                </c:pt>
                <c:pt idx="31">
                  <c:v>850</c:v>
                </c:pt>
                <c:pt idx="32">
                  <c:v>1100</c:v>
                </c:pt>
                <c:pt idx="33">
                  <c:v>850</c:v>
                </c:pt>
                <c:pt idx="34">
                  <c:v>1000</c:v>
                </c:pt>
                <c:pt idx="35">
                  <c:v>800</c:v>
                </c:pt>
                <c:pt idx="36">
                  <c:v>950</c:v>
                </c:pt>
                <c:pt idx="37">
                  <c:v>950</c:v>
                </c:pt>
                <c:pt idx="38">
                  <c:v>1100</c:v>
                </c:pt>
                <c:pt idx="39">
                  <c:v>800</c:v>
                </c:pt>
                <c:pt idx="40">
                  <c:v>1000</c:v>
                </c:pt>
                <c:pt idx="41">
                  <c:v>750</c:v>
                </c:pt>
                <c:pt idx="42">
                  <c:v>1000</c:v>
                </c:pt>
                <c:pt idx="43">
                  <c:v>800</c:v>
                </c:pt>
                <c:pt idx="44">
                  <c:v>700</c:v>
                </c:pt>
                <c:pt idx="45">
                  <c:v>1000</c:v>
                </c:pt>
                <c:pt idx="46">
                  <c:v>800</c:v>
                </c:pt>
                <c:pt idx="47">
                  <c:v>950</c:v>
                </c:pt>
                <c:pt idx="48">
                  <c:v>850</c:v>
                </c:pt>
                <c:pt idx="49">
                  <c:v>850</c:v>
                </c:pt>
                <c:pt idx="50">
                  <c:v>850</c:v>
                </c:pt>
                <c:pt idx="51">
                  <c:v>1000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'2021年全井戸集計表'!$DK$2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'2021年全井戸集計表'!$DK$3:$DK$54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610384"/>
        <c:axId val="556610776"/>
      </c:lineChart>
      <c:catAx>
        <c:axId val="55661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6610776"/>
        <c:crosses val="autoZero"/>
        <c:auto val="1"/>
        <c:lblAlgn val="ctr"/>
        <c:lblOffset val="100"/>
        <c:noMultiLvlLbl val="0"/>
      </c:catAx>
      <c:valAx>
        <c:axId val="556610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661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'2021年全井戸集計表'!$DL$3:$DL$54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03-48E3-9AE5-9D2C18165232}"/>
            </c:ext>
          </c:extLst>
        </c:ser>
        <c:ser>
          <c:idx val="1"/>
          <c:order val="1"/>
          <c:tx>
            <c:strRef>
              <c:f>'2021年全井戸集計表'!$DM$2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'2021年全井戸集計表'!$DM$3:$DM$54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03-48E3-9AE5-9D2C18165232}"/>
            </c:ext>
          </c:extLst>
        </c:ser>
        <c:ser>
          <c:idx val="2"/>
          <c:order val="2"/>
          <c:tx>
            <c:strRef>
              <c:f>'2021年全井戸集計表'!$DN$2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'2021年全井戸集計表'!$DN$3:$DN$54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903-48E3-9AE5-9D2C18165232}"/>
            </c:ext>
          </c:extLst>
        </c:ser>
        <c:ser>
          <c:idx val="3"/>
          <c:order val="3"/>
          <c:tx>
            <c:strRef>
              <c:f>'2021年全井戸集計表'!$DO$2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'2021年全井戸集計表'!$DO$3:$DO$54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903-48E3-9AE5-9D2C18165232}"/>
            </c:ext>
          </c:extLst>
        </c:ser>
        <c:ser>
          <c:idx val="4"/>
          <c:order val="4"/>
          <c:tx>
            <c:strRef>
              <c:f>'2021年全井戸集計表'!$DP$2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'2021年全井戸集計表'!$DP$3:$DP$54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903-48E3-9AE5-9D2C18165232}"/>
            </c:ext>
          </c:extLst>
        </c:ser>
        <c:ser>
          <c:idx val="5"/>
          <c:order val="5"/>
          <c:tx>
            <c:strRef>
              <c:f>'2021年全井戸集計表'!$DQ$2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'2021年全井戸集計表'!$DQ$3:$DQ$54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903-48E3-9AE5-9D2C18165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611560"/>
        <c:axId val="557288176"/>
      </c:lineChart>
      <c:catAx>
        <c:axId val="556611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7288176"/>
        <c:crosses val="autoZero"/>
        <c:auto val="1"/>
        <c:lblAlgn val="ctr"/>
        <c:lblOffset val="100"/>
        <c:noMultiLvlLbl val="0"/>
      </c:catAx>
      <c:valAx>
        <c:axId val="557288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6611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No.16(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'2021年全井戸集計表'!$DU$3:$DU$54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9B-4237-806C-668E85D3C029}"/>
            </c:ext>
          </c:extLst>
        </c:ser>
        <c:ser>
          <c:idx val="1"/>
          <c:order val="1"/>
          <c:tx>
            <c:strRef>
              <c:f>'2021年全井戸集計表'!$DV$2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'2021年全井戸集計表'!$DV$3:$DV$54</c:f>
              <c:numCache>
                <c:formatCode>General</c:formatCode>
                <c:ptCount val="52"/>
                <c:pt idx="0">
                  <c:v>200</c:v>
                </c:pt>
                <c:pt idx="1">
                  <c:v>220</c:v>
                </c:pt>
                <c:pt idx="2">
                  <c:v>200</c:v>
                </c:pt>
                <c:pt idx="3">
                  <c:v>170</c:v>
                </c:pt>
                <c:pt idx="4">
                  <c:v>200</c:v>
                </c:pt>
                <c:pt idx="5">
                  <c:v>250</c:v>
                </c:pt>
                <c:pt idx="6">
                  <c:v>160</c:v>
                </c:pt>
                <c:pt idx="7">
                  <c:v>290</c:v>
                </c:pt>
                <c:pt idx="8">
                  <c:v>200</c:v>
                </c:pt>
                <c:pt idx="9">
                  <c:v>290</c:v>
                </c:pt>
                <c:pt idx="10">
                  <c:v>200</c:v>
                </c:pt>
                <c:pt idx="11">
                  <c:v>220</c:v>
                </c:pt>
                <c:pt idx="12">
                  <c:v>300</c:v>
                </c:pt>
                <c:pt idx="13">
                  <c:v>180</c:v>
                </c:pt>
                <c:pt idx="14">
                  <c:v>260</c:v>
                </c:pt>
                <c:pt idx="15">
                  <c:v>220</c:v>
                </c:pt>
                <c:pt idx="16">
                  <c:v>200</c:v>
                </c:pt>
                <c:pt idx="17">
                  <c:v>180</c:v>
                </c:pt>
                <c:pt idx="18">
                  <c:v>150</c:v>
                </c:pt>
                <c:pt idx="19">
                  <c:v>140</c:v>
                </c:pt>
                <c:pt idx="20">
                  <c:v>140</c:v>
                </c:pt>
                <c:pt idx="21">
                  <c:v>130</c:v>
                </c:pt>
                <c:pt idx="22">
                  <c:v>180</c:v>
                </c:pt>
                <c:pt idx="23">
                  <c:v>190</c:v>
                </c:pt>
                <c:pt idx="24">
                  <c:v>170</c:v>
                </c:pt>
                <c:pt idx="25">
                  <c:v>220</c:v>
                </c:pt>
                <c:pt idx="26">
                  <c:v>200</c:v>
                </c:pt>
                <c:pt idx="27">
                  <c:v>170</c:v>
                </c:pt>
                <c:pt idx="28">
                  <c:v>160</c:v>
                </c:pt>
                <c:pt idx="29">
                  <c:v>180</c:v>
                </c:pt>
                <c:pt idx="30">
                  <c:v>180</c:v>
                </c:pt>
                <c:pt idx="31">
                  <c:v>220</c:v>
                </c:pt>
                <c:pt idx="32">
                  <c:v>220</c:v>
                </c:pt>
                <c:pt idx="33">
                  <c:v>150</c:v>
                </c:pt>
                <c:pt idx="34">
                  <c:v>180</c:v>
                </c:pt>
                <c:pt idx="35">
                  <c:v>200</c:v>
                </c:pt>
                <c:pt idx="36">
                  <c:v>180</c:v>
                </c:pt>
                <c:pt idx="37">
                  <c:v>200</c:v>
                </c:pt>
                <c:pt idx="38">
                  <c:v>220</c:v>
                </c:pt>
                <c:pt idx="39">
                  <c:v>210</c:v>
                </c:pt>
                <c:pt idx="40">
                  <c:v>230</c:v>
                </c:pt>
                <c:pt idx="41">
                  <c:v>200</c:v>
                </c:pt>
                <c:pt idx="42">
                  <c:v>150</c:v>
                </c:pt>
                <c:pt idx="43">
                  <c:v>140</c:v>
                </c:pt>
                <c:pt idx="44">
                  <c:v>140</c:v>
                </c:pt>
                <c:pt idx="45">
                  <c:v>150</c:v>
                </c:pt>
                <c:pt idx="46">
                  <c:v>200</c:v>
                </c:pt>
                <c:pt idx="47">
                  <c:v>150</c:v>
                </c:pt>
                <c:pt idx="48">
                  <c:v>160</c:v>
                </c:pt>
                <c:pt idx="49">
                  <c:v>130</c:v>
                </c:pt>
                <c:pt idx="50">
                  <c:v>130</c:v>
                </c:pt>
                <c:pt idx="51">
                  <c:v>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9B-4237-806C-668E85D3C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288960"/>
        <c:axId val="557289352"/>
      </c:lineChart>
      <c:catAx>
        <c:axId val="55728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7289352"/>
        <c:crosses val="autoZero"/>
        <c:auto val="1"/>
        <c:lblAlgn val="ctr"/>
        <c:lblOffset val="100"/>
        <c:noMultiLvlLbl val="0"/>
      </c:catAx>
      <c:valAx>
        <c:axId val="557289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728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'2021年全井戸集計表'!$DZ$2</c:f>
              <c:strCache>
                <c:ptCount val="1"/>
                <c:pt idx="0">
                  <c:v>既存観測井No.4(11m)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'2021年全井戸集計表'!$DZ$3:$DZ$54</c:f>
              <c:numCache>
                <c:formatCode>General</c:formatCode>
                <c:ptCount val="52"/>
                <c:pt idx="0">
                  <c:v>220</c:v>
                </c:pt>
                <c:pt idx="1">
                  <c:v>160</c:v>
                </c:pt>
                <c:pt idx="2">
                  <c:v>350</c:v>
                </c:pt>
                <c:pt idx="3">
                  <c:v>150</c:v>
                </c:pt>
                <c:pt idx="4">
                  <c:v>400</c:v>
                </c:pt>
                <c:pt idx="5">
                  <c:v>280</c:v>
                </c:pt>
                <c:pt idx="6">
                  <c:v>300</c:v>
                </c:pt>
                <c:pt idx="7">
                  <c:v>160</c:v>
                </c:pt>
                <c:pt idx="8">
                  <c:v>350</c:v>
                </c:pt>
                <c:pt idx="9">
                  <c:v>300</c:v>
                </c:pt>
                <c:pt idx="10">
                  <c:v>280</c:v>
                </c:pt>
                <c:pt idx="11">
                  <c:v>450</c:v>
                </c:pt>
                <c:pt idx="12">
                  <c:v>350</c:v>
                </c:pt>
                <c:pt idx="13">
                  <c:v>500</c:v>
                </c:pt>
                <c:pt idx="14">
                  <c:v>550</c:v>
                </c:pt>
                <c:pt idx="15">
                  <c:v>380</c:v>
                </c:pt>
                <c:pt idx="16">
                  <c:v>250</c:v>
                </c:pt>
                <c:pt idx="17">
                  <c:v>200</c:v>
                </c:pt>
                <c:pt idx="18">
                  <c:v>150</c:v>
                </c:pt>
                <c:pt idx="19">
                  <c:v>140</c:v>
                </c:pt>
                <c:pt idx="20">
                  <c:v>130</c:v>
                </c:pt>
                <c:pt idx="21">
                  <c:v>100</c:v>
                </c:pt>
                <c:pt idx="22">
                  <c:v>80</c:v>
                </c:pt>
                <c:pt idx="23">
                  <c:v>100</c:v>
                </c:pt>
                <c:pt idx="24">
                  <c:v>90</c:v>
                </c:pt>
                <c:pt idx="25">
                  <c:v>90</c:v>
                </c:pt>
                <c:pt idx="26">
                  <c:v>100</c:v>
                </c:pt>
                <c:pt idx="27">
                  <c:v>100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75</c:v>
                </c:pt>
                <c:pt idx="32">
                  <c:v>75</c:v>
                </c:pt>
                <c:pt idx="33">
                  <c:v>70</c:v>
                </c:pt>
                <c:pt idx="34">
                  <c:v>70</c:v>
                </c:pt>
                <c:pt idx="35">
                  <c:v>70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50</c:v>
                </c:pt>
                <c:pt idx="40">
                  <c:v>55</c:v>
                </c:pt>
                <c:pt idx="41">
                  <c:v>60</c:v>
                </c:pt>
                <c:pt idx="42">
                  <c:v>60</c:v>
                </c:pt>
                <c:pt idx="43">
                  <c:v>50</c:v>
                </c:pt>
                <c:pt idx="44">
                  <c:v>55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45</c:v>
                </c:pt>
                <c:pt idx="50">
                  <c:v>45</c:v>
                </c:pt>
                <c:pt idx="51">
                  <c:v>45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'2021年全井戸集計表'!$EA$2</c:f>
              <c:strCache>
                <c:ptCount val="1"/>
                <c:pt idx="0">
                  <c:v>既存観測井No.4(14m)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'2021年全井戸集計表'!$EA$3:$EA$54</c:f>
              <c:numCache>
                <c:formatCode>General</c:formatCode>
                <c:ptCount val="52"/>
                <c:pt idx="0">
                  <c:v>280</c:v>
                </c:pt>
                <c:pt idx="1">
                  <c:v>310</c:v>
                </c:pt>
                <c:pt idx="2">
                  <c:v>400</c:v>
                </c:pt>
                <c:pt idx="3">
                  <c:v>300</c:v>
                </c:pt>
                <c:pt idx="4">
                  <c:v>420</c:v>
                </c:pt>
                <c:pt idx="5">
                  <c:v>350</c:v>
                </c:pt>
                <c:pt idx="6">
                  <c:v>350</c:v>
                </c:pt>
                <c:pt idx="7">
                  <c:v>250</c:v>
                </c:pt>
                <c:pt idx="8">
                  <c:v>320</c:v>
                </c:pt>
                <c:pt idx="9">
                  <c:v>320</c:v>
                </c:pt>
                <c:pt idx="10">
                  <c:v>280</c:v>
                </c:pt>
                <c:pt idx="11">
                  <c:v>400</c:v>
                </c:pt>
                <c:pt idx="12">
                  <c:v>520</c:v>
                </c:pt>
                <c:pt idx="13">
                  <c:v>520</c:v>
                </c:pt>
                <c:pt idx="14">
                  <c:v>400</c:v>
                </c:pt>
                <c:pt idx="15">
                  <c:v>350</c:v>
                </c:pt>
                <c:pt idx="16">
                  <c:v>250</c:v>
                </c:pt>
                <c:pt idx="17">
                  <c:v>200</c:v>
                </c:pt>
                <c:pt idx="18">
                  <c:v>150</c:v>
                </c:pt>
                <c:pt idx="19">
                  <c:v>140</c:v>
                </c:pt>
                <c:pt idx="20">
                  <c:v>110</c:v>
                </c:pt>
                <c:pt idx="21">
                  <c:v>100</c:v>
                </c:pt>
                <c:pt idx="22">
                  <c:v>95</c:v>
                </c:pt>
                <c:pt idx="23">
                  <c:v>90</c:v>
                </c:pt>
                <c:pt idx="24">
                  <c:v>100</c:v>
                </c:pt>
                <c:pt idx="25">
                  <c:v>95</c:v>
                </c:pt>
                <c:pt idx="26">
                  <c:v>100</c:v>
                </c:pt>
                <c:pt idx="27">
                  <c:v>110</c:v>
                </c:pt>
                <c:pt idx="28">
                  <c:v>100</c:v>
                </c:pt>
                <c:pt idx="29">
                  <c:v>90</c:v>
                </c:pt>
                <c:pt idx="30">
                  <c:v>75</c:v>
                </c:pt>
                <c:pt idx="31">
                  <c:v>75</c:v>
                </c:pt>
                <c:pt idx="32">
                  <c:v>80</c:v>
                </c:pt>
                <c:pt idx="33">
                  <c:v>75</c:v>
                </c:pt>
                <c:pt idx="34">
                  <c:v>70</c:v>
                </c:pt>
                <c:pt idx="35">
                  <c:v>70</c:v>
                </c:pt>
                <c:pt idx="36">
                  <c:v>60</c:v>
                </c:pt>
                <c:pt idx="37">
                  <c:v>60</c:v>
                </c:pt>
                <c:pt idx="38">
                  <c:v>70</c:v>
                </c:pt>
                <c:pt idx="39">
                  <c:v>50</c:v>
                </c:pt>
                <c:pt idx="40">
                  <c:v>50</c:v>
                </c:pt>
                <c:pt idx="41">
                  <c:v>60</c:v>
                </c:pt>
                <c:pt idx="42">
                  <c:v>65</c:v>
                </c:pt>
                <c:pt idx="43">
                  <c:v>60</c:v>
                </c:pt>
                <c:pt idx="44">
                  <c:v>55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45</c:v>
                </c:pt>
                <c:pt idx="49">
                  <c:v>45</c:v>
                </c:pt>
                <c:pt idx="50">
                  <c:v>45</c:v>
                </c:pt>
                <c:pt idx="51">
                  <c:v>50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'2021年全井戸集計表'!$EB$2</c:f>
              <c:strCache>
                <c:ptCount val="1"/>
                <c:pt idx="0">
                  <c:v>既存観測井No.4(17m)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'2021年全井戸集計表'!$EB$3:$EB$54</c:f>
              <c:numCache>
                <c:formatCode>General</c:formatCode>
                <c:ptCount val="52"/>
                <c:pt idx="0">
                  <c:v>300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420</c:v>
                </c:pt>
                <c:pt idx="5">
                  <c:v>380</c:v>
                </c:pt>
                <c:pt idx="6">
                  <c:v>350</c:v>
                </c:pt>
                <c:pt idx="7">
                  <c:v>300</c:v>
                </c:pt>
                <c:pt idx="8">
                  <c:v>350</c:v>
                </c:pt>
                <c:pt idx="9">
                  <c:v>310</c:v>
                </c:pt>
                <c:pt idx="10">
                  <c:v>280</c:v>
                </c:pt>
                <c:pt idx="11">
                  <c:v>420</c:v>
                </c:pt>
                <c:pt idx="12">
                  <c:v>480</c:v>
                </c:pt>
                <c:pt idx="13">
                  <c:v>550</c:v>
                </c:pt>
                <c:pt idx="14">
                  <c:v>450</c:v>
                </c:pt>
                <c:pt idx="15">
                  <c:v>320</c:v>
                </c:pt>
                <c:pt idx="16">
                  <c:v>250</c:v>
                </c:pt>
                <c:pt idx="17">
                  <c:v>200</c:v>
                </c:pt>
                <c:pt idx="18">
                  <c:v>140</c:v>
                </c:pt>
                <c:pt idx="19">
                  <c:v>130</c:v>
                </c:pt>
                <c:pt idx="20">
                  <c:v>130</c:v>
                </c:pt>
                <c:pt idx="21">
                  <c:v>110</c:v>
                </c:pt>
                <c:pt idx="22">
                  <c:v>90</c:v>
                </c:pt>
                <c:pt idx="23">
                  <c:v>100</c:v>
                </c:pt>
                <c:pt idx="24">
                  <c:v>80</c:v>
                </c:pt>
                <c:pt idx="25">
                  <c:v>95</c:v>
                </c:pt>
                <c:pt idx="26">
                  <c:v>100</c:v>
                </c:pt>
                <c:pt idx="27">
                  <c:v>110</c:v>
                </c:pt>
                <c:pt idx="28">
                  <c:v>90</c:v>
                </c:pt>
                <c:pt idx="29">
                  <c:v>90</c:v>
                </c:pt>
                <c:pt idx="30">
                  <c:v>80</c:v>
                </c:pt>
                <c:pt idx="31">
                  <c:v>75</c:v>
                </c:pt>
                <c:pt idx="32">
                  <c:v>80</c:v>
                </c:pt>
                <c:pt idx="33">
                  <c:v>75</c:v>
                </c:pt>
                <c:pt idx="34">
                  <c:v>70</c:v>
                </c:pt>
                <c:pt idx="35">
                  <c:v>70</c:v>
                </c:pt>
                <c:pt idx="36">
                  <c:v>60</c:v>
                </c:pt>
                <c:pt idx="37">
                  <c:v>60</c:v>
                </c:pt>
                <c:pt idx="38">
                  <c:v>65</c:v>
                </c:pt>
                <c:pt idx="39">
                  <c:v>50</c:v>
                </c:pt>
                <c:pt idx="40">
                  <c:v>55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55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45</c:v>
                </c:pt>
                <c:pt idx="49">
                  <c:v>45</c:v>
                </c:pt>
                <c:pt idx="50">
                  <c:v>45</c:v>
                </c:pt>
                <c:pt idx="51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DD-461A-BD18-70A544FD2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290136"/>
        <c:axId val="557290528"/>
      </c:lineChart>
      <c:catAx>
        <c:axId val="557290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7290528"/>
        <c:crosses val="autoZero"/>
        <c:auto val="1"/>
        <c:lblAlgn val="ctr"/>
        <c:lblOffset val="100"/>
        <c:noMultiLvlLbl val="0"/>
      </c:catAx>
      <c:valAx>
        <c:axId val="557290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7290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3200"/>
            </a:pPr>
            <a:r>
              <a:rPr lang="en-US" altLang="ja-JP" sz="3200"/>
              <a:t>2021</a:t>
            </a:r>
            <a:r>
              <a:rPr lang="ja-JP" altLang="en-US" sz="3200"/>
              <a:t>年大塚山第</a:t>
            </a:r>
            <a:r>
              <a:rPr lang="en-US" altLang="ja-JP" sz="3200"/>
              <a:t>2</a:t>
            </a:r>
            <a:r>
              <a:rPr lang="ja-JP" altLang="en-US" sz="3200"/>
              <a:t>処分場　各観測井の塩素イオン濃度グラフ（全井戸）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'2021年全井戸集計表'!$BN$3:$BN$54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01-402A-9347-017C718775EF}"/>
            </c:ext>
          </c:extLst>
        </c:ser>
        <c:ser>
          <c:idx val="1"/>
          <c:order val="1"/>
          <c:tx>
            <c:strRef>
              <c:f>'2021年全井戸集計表'!$BO$2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'2021年全井戸集計表'!$BO$3:$BO$54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01-402A-9347-017C718775EF}"/>
            </c:ext>
          </c:extLst>
        </c:ser>
        <c:ser>
          <c:idx val="2"/>
          <c:order val="2"/>
          <c:tx>
            <c:strRef>
              <c:f>'2021年全井戸集計表'!$BP$2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'2021年全井戸集計表'!$BP$3:$BP$54</c:f>
              <c:numCache>
                <c:formatCode>General</c:formatCode>
                <c:ptCount val="52"/>
                <c:pt idx="0">
                  <c:v>800</c:v>
                </c:pt>
                <c:pt idx="1">
                  <c:v>750</c:v>
                </c:pt>
                <c:pt idx="2">
                  <c:v>850</c:v>
                </c:pt>
                <c:pt idx="3">
                  <c:v>900</c:v>
                </c:pt>
                <c:pt idx="4">
                  <c:v>1000</c:v>
                </c:pt>
                <c:pt idx="5">
                  <c:v>800</c:v>
                </c:pt>
                <c:pt idx="6">
                  <c:v>900</c:v>
                </c:pt>
                <c:pt idx="7">
                  <c:v>900</c:v>
                </c:pt>
                <c:pt idx="8">
                  <c:v>750</c:v>
                </c:pt>
                <c:pt idx="9">
                  <c:v>800</c:v>
                </c:pt>
                <c:pt idx="10">
                  <c:v>950</c:v>
                </c:pt>
                <c:pt idx="11">
                  <c:v>850</c:v>
                </c:pt>
                <c:pt idx="12">
                  <c:v>950</c:v>
                </c:pt>
                <c:pt idx="13">
                  <c:v>800</c:v>
                </c:pt>
                <c:pt idx="14">
                  <c:v>900</c:v>
                </c:pt>
                <c:pt idx="15">
                  <c:v>900</c:v>
                </c:pt>
                <c:pt idx="16">
                  <c:v>900</c:v>
                </c:pt>
                <c:pt idx="17">
                  <c:v>800</c:v>
                </c:pt>
                <c:pt idx="18">
                  <c:v>800</c:v>
                </c:pt>
                <c:pt idx="19">
                  <c:v>950</c:v>
                </c:pt>
                <c:pt idx="20">
                  <c:v>900</c:v>
                </c:pt>
                <c:pt idx="21">
                  <c:v>850</c:v>
                </c:pt>
                <c:pt idx="22">
                  <c:v>800</c:v>
                </c:pt>
                <c:pt idx="23">
                  <c:v>850</c:v>
                </c:pt>
                <c:pt idx="24">
                  <c:v>850</c:v>
                </c:pt>
                <c:pt idx="25">
                  <c:v>850</c:v>
                </c:pt>
                <c:pt idx="26">
                  <c:v>750</c:v>
                </c:pt>
                <c:pt idx="27">
                  <c:v>850</c:v>
                </c:pt>
                <c:pt idx="28">
                  <c:v>900</c:v>
                </c:pt>
                <c:pt idx="29">
                  <c:v>800</c:v>
                </c:pt>
                <c:pt idx="30">
                  <c:v>850</c:v>
                </c:pt>
                <c:pt idx="31">
                  <c:v>800</c:v>
                </c:pt>
                <c:pt idx="32">
                  <c:v>800</c:v>
                </c:pt>
                <c:pt idx="33">
                  <c:v>800</c:v>
                </c:pt>
                <c:pt idx="34">
                  <c:v>900</c:v>
                </c:pt>
                <c:pt idx="35">
                  <c:v>900</c:v>
                </c:pt>
                <c:pt idx="36">
                  <c:v>750</c:v>
                </c:pt>
                <c:pt idx="37">
                  <c:v>900</c:v>
                </c:pt>
                <c:pt idx="38">
                  <c:v>900</c:v>
                </c:pt>
                <c:pt idx="39">
                  <c:v>800</c:v>
                </c:pt>
                <c:pt idx="40">
                  <c:v>850</c:v>
                </c:pt>
                <c:pt idx="41">
                  <c:v>800</c:v>
                </c:pt>
                <c:pt idx="42">
                  <c:v>800</c:v>
                </c:pt>
                <c:pt idx="43">
                  <c:v>700</c:v>
                </c:pt>
                <c:pt idx="44">
                  <c:v>950</c:v>
                </c:pt>
                <c:pt idx="45">
                  <c:v>900</c:v>
                </c:pt>
                <c:pt idx="46">
                  <c:v>900</c:v>
                </c:pt>
                <c:pt idx="47">
                  <c:v>700</c:v>
                </c:pt>
                <c:pt idx="48">
                  <c:v>800</c:v>
                </c:pt>
                <c:pt idx="49">
                  <c:v>800</c:v>
                </c:pt>
                <c:pt idx="50">
                  <c:v>850</c:v>
                </c:pt>
                <c:pt idx="51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01-402A-9347-017C718775EF}"/>
            </c:ext>
          </c:extLst>
        </c:ser>
        <c:ser>
          <c:idx val="3"/>
          <c:order val="3"/>
          <c:tx>
            <c:strRef>
              <c:f>'2021年全井戸集計表'!$BQ$2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'2021年全井戸集計表'!$BQ$3:$BQ$54</c:f>
              <c:numCache>
                <c:formatCode>General</c:formatCode>
                <c:ptCount val="52"/>
                <c:pt idx="0">
                  <c:v>320</c:v>
                </c:pt>
                <c:pt idx="1">
                  <c:v>300</c:v>
                </c:pt>
                <c:pt idx="2">
                  <c:v>380</c:v>
                </c:pt>
                <c:pt idx="3">
                  <c:v>320</c:v>
                </c:pt>
                <c:pt idx="4">
                  <c:v>320</c:v>
                </c:pt>
                <c:pt idx="5">
                  <c:v>290</c:v>
                </c:pt>
                <c:pt idx="6">
                  <c:v>480</c:v>
                </c:pt>
                <c:pt idx="7">
                  <c:v>370</c:v>
                </c:pt>
                <c:pt idx="8">
                  <c:v>400</c:v>
                </c:pt>
                <c:pt idx="9">
                  <c:v>310</c:v>
                </c:pt>
                <c:pt idx="10">
                  <c:v>500</c:v>
                </c:pt>
                <c:pt idx="11">
                  <c:v>480</c:v>
                </c:pt>
                <c:pt idx="12">
                  <c:v>350</c:v>
                </c:pt>
                <c:pt idx="13">
                  <c:v>520</c:v>
                </c:pt>
                <c:pt idx="14">
                  <c:v>400</c:v>
                </c:pt>
                <c:pt idx="15">
                  <c:v>520</c:v>
                </c:pt>
                <c:pt idx="16">
                  <c:v>560</c:v>
                </c:pt>
                <c:pt idx="17">
                  <c:v>500</c:v>
                </c:pt>
                <c:pt idx="18">
                  <c:v>480</c:v>
                </c:pt>
                <c:pt idx="19">
                  <c:v>500</c:v>
                </c:pt>
                <c:pt idx="20">
                  <c:v>490</c:v>
                </c:pt>
                <c:pt idx="21">
                  <c:v>500</c:v>
                </c:pt>
                <c:pt idx="22">
                  <c:v>490</c:v>
                </c:pt>
                <c:pt idx="23">
                  <c:v>480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1100</c:v>
                </c:pt>
                <c:pt idx="28">
                  <c:v>1000</c:v>
                </c:pt>
                <c:pt idx="29">
                  <c:v>1000</c:v>
                </c:pt>
                <c:pt idx="30">
                  <c:v>1100</c:v>
                </c:pt>
                <c:pt idx="31">
                  <c:v>950</c:v>
                </c:pt>
                <c:pt idx="32">
                  <c:v>850</c:v>
                </c:pt>
                <c:pt idx="33">
                  <c:v>900</c:v>
                </c:pt>
                <c:pt idx="34">
                  <c:v>850</c:v>
                </c:pt>
                <c:pt idx="35">
                  <c:v>950</c:v>
                </c:pt>
                <c:pt idx="36">
                  <c:v>1050</c:v>
                </c:pt>
                <c:pt idx="38">
                  <c:v>1000</c:v>
                </c:pt>
                <c:pt idx="39">
                  <c:v>1000</c:v>
                </c:pt>
                <c:pt idx="40">
                  <c:v>850</c:v>
                </c:pt>
                <c:pt idx="41">
                  <c:v>950</c:v>
                </c:pt>
                <c:pt idx="42">
                  <c:v>800</c:v>
                </c:pt>
                <c:pt idx="44">
                  <c:v>700</c:v>
                </c:pt>
                <c:pt idx="45">
                  <c:v>700</c:v>
                </c:pt>
                <c:pt idx="46">
                  <c:v>750</c:v>
                </c:pt>
                <c:pt idx="47">
                  <c:v>750</c:v>
                </c:pt>
                <c:pt idx="48">
                  <c:v>750</c:v>
                </c:pt>
                <c:pt idx="49">
                  <c:v>750</c:v>
                </c:pt>
                <c:pt idx="50">
                  <c:v>700</c:v>
                </c:pt>
                <c:pt idx="51">
                  <c:v>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701-402A-9347-017C718775EF}"/>
            </c:ext>
          </c:extLst>
        </c:ser>
        <c:ser>
          <c:idx val="4"/>
          <c:order val="4"/>
          <c:tx>
            <c:strRef>
              <c:f>'2021年全井戸集計表'!$BR$2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'2021年全井戸集計表'!$BR$3:$BR$54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701-402A-9347-017C718775EF}"/>
            </c:ext>
          </c:extLst>
        </c:ser>
        <c:ser>
          <c:idx val="5"/>
          <c:order val="5"/>
          <c:tx>
            <c:strRef>
              <c:f>'2021年全井戸集計表'!$BS$2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'2021年全井戸集計表'!$BS$3:$BS$54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701-402A-9347-017C718775EF}"/>
            </c:ext>
          </c:extLst>
        </c:ser>
        <c:ser>
          <c:idx val="6"/>
          <c:order val="6"/>
          <c:tx>
            <c:strRef>
              <c:f>'2021年全井戸集計表'!$BT$2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'2021年全井戸集計表'!$BT$3:$BT$54</c:f>
              <c:numCache>
                <c:formatCode>General</c:formatCode>
                <c:ptCount val="52"/>
                <c:pt idx="0">
                  <c:v>350</c:v>
                </c:pt>
                <c:pt idx="1">
                  <c:v>380</c:v>
                </c:pt>
                <c:pt idx="2">
                  <c:v>280</c:v>
                </c:pt>
                <c:pt idx="3">
                  <c:v>350</c:v>
                </c:pt>
                <c:pt idx="4">
                  <c:v>350</c:v>
                </c:pt>
                <c:pt idx="5">
                  <c:v>330</c:v>
                </c:pt>
                <c:pt idx="6">
                  <c:v>400</c:v>
                </c:pt>
                <c:pt idx="7">
                  <c:v>400</c:v>
                </c:pt>
                <c:pt idx="8">
                  <c:v>350</c:v>
                </c:pt>
                <c:pt idx="9">
                  <c:v>330</c:v>
                </c:pt>
                <c:pt idx="10">
                  <c:v>300</c:v>
                </c:pt>
                <c:pt idx="11">
                  <c:v>350</c:v>
                </c:pt>
                <c:pt idx="12">
                  <c:v>350</c:v>
                </c:pt>
                <c:pt idx="13">
                  <c:v>380</c:v>
                </c:pt>
                <c:pt idx="14">
                  <c:v>360</c:v>
                </c:pt>
                <c:pt idx="15">
                  <c:v>350</c:v>
                </c:pt>
                <c:pt idx="16">
                  <c:v>300</c:v>
                </c:pt>
                <c:pt idx="17">
                  <c:v>350</c:v>
                </c:pt>
                <c:pt idx="18">
                  <c:v>380</c:v>
                </c:pt>
                <c:pt idx="19">
                  <c:v>350</c:v>
                </c:pt>
                <c:pt idx="20">
                  <c:v>380</c:v>
                </c:pt>
                <c:pt idx="21">
                  <c:v>350</c:v>
                </c:pt>
                <c:pt idx="22">
                  <c:v>360</c:v>
                </c:pt>
                <c:pt idx="23">
                  <c:v>350</c:v>
                </c:pt>
                <c:pt idx="24">
                  <c:v>360</c:v>
                </c:pt>
                <c:pt idx="25">
                  <c:v>360</c:v>
                </c:pt>
                <c:pt idx="26">
                  <c:v>350</c:v>
                </c:pt>
                <c:pt idx="27">
                  <c:v>380</c:v>
                </c:pt>
                <c:pt idx="28">
                  <c:v>380</c:v>
                </c:pt>
                <c:pt idx="29">
                  <c:v>320</c:v>
                </c:pt>
                <c:pt idx="30">
                  <c:v>380</c:v>
                </c:pt>
                <c:pt idx="31">
                  <c:v>350</c:v>
                </c:pt>
                <c:pt idx="32">
                  <c:v>350</c:v>
                </c:pt>
                <c:pt idx="33">
                  <c:v>310</c:v>
                </c:pt>
                <c:pt idx="34">
                  <c:v>350</c:v>
                </c:pt>
                <c:pt idx="35">
                  <c:v>380</c:v>
                </c:pt>
                <c:pt idx="36">
                  <c:v>400</c:v>
                </c:pt>
                <c:pt idx="37">
                  <c:v>380</c:v>
                </c:pt>
                <c:pt idx="38">
                  <c:v>310</c:v>
                </c:pt>
                <c:pt idx="39">
                  <c:v>380</c:v>
                </c:pt>
                <c:pt idx="40">
                  <c:v>300</c:v>
                </c:pt>
                <c:pt idx="41">
                  <c:v>300</c:v>
                </c:pt>
                <c:pt idx="42">
                  <c:v>320</c:v>
                </c:pt>
                <c:pt idx="43">
                  <c:v>380</c:v>
                </c:pt>
                <c:pt idx="44">
                  <c:v>330</c:v>
                </c:pt>
                <c:pt idx="45">
                  <c:v>380</c:v>
                </c:pt>
                <c:pt idx="46">
                  <c:v>340</c:v>
                </c:pt>
                <c:pt idx="47">
                  <c:v>330</c:v>
                </c:pt>
                <c:pt idx="48">
                  <c:v>310</c:v>
                </c:pt>
                <c:pt idx="49">
                  <c:v>310</c:v>
                </c:pt>
                <c:pt idx="50">
                  <c:v>300</c:v>
                </c:pt>
                <c:pt idx="51">
                  <c:v>350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701-402A-9347-017C718775EF}"/>
            </c:ext>
          </c:extLst>
        </c:ser>
        <c:ser>
          <c:idx val="7"/>
          <c:order val="7"/>
          <c:tx>
            <c:strRef>
              <c:f>'2021年全井戸集計表'!$BU$2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'2021年全井戸集計表'!$BU$3:$BU$54</c:f>
              <c:numCache>
                <c:formatCode>General</c:formatCode>
                <c:ptCount val="52"/>
                <c:pt idx="0">
                  <c:v>190</c:v>
                </c:pt>
                <c:pt idx="1">
                  <c:v>200</c:v>
                </c:pt>
                <c:pt idx="2">
                  <c:v>210</c:v>
                </c:pt>
                <c:pt idx="3">
                  <c:v>160</c:v>
                </c:pt>
                <c:pt idx="4">
                  <c:v>180</c:v>
                </c:pt>
                <c:pt idx="5">
                  <c:v>180</c:v>
                </c:pt>
                <c:pt idx="6">
                  <c:v>230</c:v>
                </c:pt>
                <c:pt idx="7">
                  <c:v>150</c:v>
                </c:pt>
                <c:pt idx="8">
                  <c:v>150</c:v>
                </c:pt>
                <c:pt idx="9">
                  <c:v>130</c:v>
                </c:pt>
                <c:pt idx="10">
                  <c:v>140</c:v>
                </c:pt>
                <c:pt idx="11">
                  <c:v>160</c:v>
                </c:pt>
                <c:pt idx="12">
                  <c:v>140</c:v>
                </c:pt>
                <c:pt idx="13">
                  <c:v>140</c:v>
                </c:pt>
                <c:pt idx="14">
                  <c:v>150</c:v>
                </c:pt>
                <c:pt idx="15">
                  <c:v>130</c:v>
                </c:pt>
                <c:pt idx="16">
                  <c:v>140</c:v>
                </c:pt>
                <c:pt idx="17">
                  <c:v>140</c:v>
                </c:pt>
                <c:pt idx="18">
                  <c:v>130</c:v>
                </c:pt>
                <c:pt idx="19">
                  <c:v>150</c:v>
                </c:pt>
                <c:pt idx="20">
                  <c:v>140</c:v>
                </c:pt>
                <c:pt idx="21">
                  <c:v>140</c:v>
                </c:pt>
                <c:pt idx="22">
                  <c:v>150</c:v>
                </c:pt>
                <c:pt idx="23">
                  <c:v>150</c:v>
                </c:pt>
                <c:pt idx="24">
                  <c:v>150</c:v>
                </c:pt>
                <c:pt idx="25">
                  <c:v>160</c:v>
                </c:pt>
                <c:pt idx="26">
                  <c:v>140</c:v>
                </c:pt>
                <c:pt idx="27">
                  <c:v>150</c:v>
                </c:pt>
                <c:pt idx="28">
                  <c:v>140</c:v>
                </c:pt>
                <c:pt idx="29">
                  <c:v>150</c:v>
                </c:pt>
                <c:pt idx="30">
                  <c:v>150</c:v>
                </c:pt>
                <c:pt idx="31">
                  <c:v>170</c:v>
                </c:pt>
                <c:pt idx="32">
                  <c:v>140</c:v>
                </c:pt>
                <c:pt idx="33">
                  <c:v>150</c:v>
                </c:pt>
                <c:pt idx="34">
                  <c:v>160</c:v>
                </c:pt>
                <c:pt idx="35">
                  <c:v>160</c:v>
                </c:pt>
                <c:pt idx="36">
                  <c:v>170</c:v>
                </c:pt>
                <c:pt idx="37">
                  <c:v>160</c:v>
                </c:pt>
                <c:pt idx="38">
                  <c:v>170</c:v>
                </c:pt>
                <c:pt idx="39">
                  <c:v>160</c:v>
                </c:pt>
                <c:pt idx="40">
                  <c:v>170</c:v>
                </c:pt>
                <c:pt idx="41">
                  <c:v>160</c:v>
                </c:pt>
                <c:pt idx="42">
                  <c:v>150</c:v>
                </c:pt>
                <c:pt idx="43">
                  <c:v>150</c:v>
                </c:pt>
                <c:pt idx="44">
                  <c:v>150</c:v>
                </c:pt>
                <c:pt idx="45">
                  <c:v>150</c:v>
                </c:pt>
                <c:pt idx="46">
                  <c:v>160</c:v>
                </c:pt>
                <c:pt idx="47">
                  <c:v>170</c:v>
                </c:pt>
                <c:pt idx="48">
                  <c:v>170</c:v>
                </c:pt>
                <c:pt idx="49">
                  <c:v>160</c:v>
                </c:pt>
                <c:pt idx="50">
                  <c:v>160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701-402A-9347-017C718775EF}"/>
            </c:ext>
          </c:extLst>
        </c:ser>
        <c:ser>
          <c:idx val="8"/>
          <c:order val="8"/>
          <c:tx>
            <c:strRef>
              <c:f>'2021年全井戸集計表'!$BV$2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'2021年全井戸集計表'!$BV$3:$BV$54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701-402A-9347-017C718775EF}"/>
            </c:ext>
          </c:extLst>
        </c:ser>
        <c:ser>
          <c:idx val="9"/>
          <c:order val="9"/>
          <c:tx>
            <c:strRef>
              <c:f>'2021年全井戸集計表'!$BW$2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'2021年全井戸集計表'!$BW$3:$BW$54</c:f>
              <c:numCache>
                <c:formatCode>General</c:formatCode>
                <c:ptCount val="52"/>
                <c:pt idx="0">
                  <c:v>160</c:v>
                </c:pt>
                <c:pt idx="1">
                  <c:v>150</c:v>
                </c:pt>
                <c:pt idx="2">
                  <c:v>180</c:v>
                </c:pt>
                <c:pt idx="3">
                  <c:v>150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150</c:v>
                </c:pt>
                <c:pt idx="8">
                  <c:v>140</c:v>
                </c:pt>
                <c:pt idx="9">
                  <c:v>130</c:v>
                </c:pt>
                <c:pt idx="10">
                  <c:v>140</c:v>
                </c:pt>
                <c:pt idx="11">
                  <c:v>150</c:v>
                </c:pt>
                <c:pt idx="12">
                  <c:v>170</c:v>
                </c:pt>
                <c:pt idx="13">
                  <c:v>150</c:v>
                </c:pt>
                <c:pt idx="14">
                  <c:v>140</c:v>
                </c:pt>
                <c:pt idx="15">
                  <c:v>180</c:v>
                </c:pt>
                <c:pt idx="16">
                  <c:v>160</c:v>
                </c:pt>
                <c:pt idx="17">
                  <c:v>150</c:v>
                </c:pt>
                <c:pt idx="18">
                  <c:v>130</c:v>
                </c:pt>
                <c:pt idx="19">
                  <c:v>130</c:v>
                </c:pt>
                <c:pt idx="20">
                  <c:v>130</c:v>
                </c:pt>
                <c:pt idx="21">
                  <c:v>140</c:v>
                </c:pt>
                <c:pt idx="22">
                  <c:v>150</c:v>
                </c:pt>
                <c:pt idx="23">
                  <c:v>160</c:v>
                </c:pt>
                <c:pt idx="24">
                  <c:v>150</c:v>
                </c:pt>
                <c:pt idx="25">
                  <c:v>180</c:v>
                </c:pt>
                <c:pt idx="26">
                  <c:v>170</c:v>
                </c:pt>
                <c:pt idx="27">
                  <c:v>150</c:v>
                </c:pt>
                <c:pt idx="28">
                  <c:v>160</c:v>
                </c:pt>
                <c:pt idx="29">
                  <c:v>160</c:v>
                </c:pt>
                <c:pt idx="30">
                  <c:v>150</c:v>
                </c:pt>
                <c:pt idx="31">
                  <c:v>150</c:v>
                </c:pt>
                <c:pt idx="32">
                  <c:v>150</c:v>
                </c:pt>
                <c:pt idx="33">
                  <c:v>150</c:v>
                </c:pt>
                <c:pt idx="34">
                  <c:v>140</c:v>
                </c:pt>
                <c:pt idx="35">
                  <c:v>140</c:v>
                </c:pt>
                <c:pt idx="36">
                  <c:v>140</c:v>
                </c:pt>
                <c:pt idx="37">
                  <c:v>140</c:v>
                </c:pt>
                <c:pt idx="38">
                  <c:v>140</c:v>
                </c:pt>
                <c:pt idx="39">
                  <c:v>140</c:v>
                </c:pt>
                <c:pt idx="40">
                  <c:v>140</c:v>
                </c:pt>
                <c:pt idx="41">
                  <c:v>140</c:v>
                </c:pt>
                <c:pt idx="42">
                  <c:v>130</c:v>
                </c:pt>
                <c:pt idx="43">
                  <c:v>140</c:v>
                </c:pt>
                <c:pt idx="44">
                  <c:v>150</c:v>
                </c:pt>
                <c:pt idx="45">
                  <c:v>150</c:v>
                </c:pt>
                <c:pt idx="46">
                  <c:v>150</c:v>
                </c:pt>
                <c:pt idx="47">
                  <c:v>150</c:v>
                </c:pt>
                <c:pt idx="48">
                  <c:v>140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701-402A-9347-017C718775EF}"/>
            </c:ext>
          </c:extLst>
        </c:ser>
        <c:ser>
          <c:idx val="10"/>
          <c:order val="10"/>
          <c:tx>
            <c:strRef>
              <c:f>'2021年全井戸集計表'!$BX$2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'2021年全井戸集計表'!$BX$3:$BX$54</c:f>
              <c:numCache>
                <c:formatCode>General</c:formatCode>
                <c:ptCount val="52"/>
                <c:pt idx="0">
                  <c:v>160</c:v>
                </c:pt>
                <c:pt idx="1">
                  <c:v>150</c:v>
                </c:pt>
                <c:pt idx="2">
                  <c:v>500</c:v>
                </c:pt>
                <c:pt idx="3">
                  <c:v>100</c:v>
                </c:pt>
                <c:pt idx="4">
                  <c:v>300</c:v>
                </c:pt>
                <c:pt idx="5">
                  <c:v>100</c:v>
                </c:pt>
                <c:pt idx="6">
                  <c:v>500</c:v>
                </c:pt>
                <c:pt idx="7">
                  <c:v>200</c:v>
                </c:pt>
                <c:pt idx="8">
                  <c:v>480</c:v>
                </c:pt>
                <c:pt idx="9">
                  <c:v>75</c:v>
                </c:pt>
                <c:pt idx="10">
                  <c:v>500</c:v>
                </c:pt>
                <c:pt idx="11">
                  <c:v>400</c:v>
                </c:pt>
                <c:pt idx="12">
                  <c:v>320</c:v>
                </c:pt>
                <c:pt idx="13">
                  <c:v>500</c:v>
                </c:pt>
                <c:pt idx="14">
                  <c:v>220</c:v>
                </c:pt>
                <c:pt idx="15">
                  <c:v>400</c:v>
                </c:pt>
                <c:pt idx="16">
                  <c:v>480</c:v>
                </c:pt>
                <c:pt idx="17">
                  <c:v>500</c:v>
                </c:pt>
                <c:pt idx="18">
                  <c:v>300</c:v>
                </c:pt>
                <c:pt idx="19">
                  <c:v>420</c:v>
                </c:pt>
                <c:pt idx="20">
                  <c:v>250</c:v>
                </c:pt>
                <c:pt idx="21">
                  <c:v>420</c:v>
                </c:pt>
                <c:pt idx="22">
                  <c:v>480</c:v>
                </c:pt>
                <c:pt idx="23">
                  <c:v>450</c:v>
                </c:pt>
                <c:pt idx="24">
                  <c:v>450</c:v>
                </c:pt>
                <c:pt idx="25">
                  <c:v>500</c:v>
                </c:pt>
                <c:pt idx="26">
                  <c:v>330</c:v>
                </c:pt>
                <c:pt idx="27">
                  <c:v>600</c:v>
                </c:pt>
                <c:pt idx="28">
                  <c:v>500</c:v>
                </c:pt>
                <c:pt idx="29">
                  <c:v>450</c:v>
                </c:pt>
                <c:pt idx="30">
                  <c:v>450</c:v>
                </c:pt>
                <c:pt idx="31">
                  <c:v>400</c:v>
                </c:pt>
                <c:pt idx="32">
                  <c:v>450</c:v>
                </c:pt>
                <c:pt idx="33">
                  <c:v>500</c:v>
                </c:pt>
                <c:pt idx="34">
                  <c:v>550</c:v>
                </c:pt>
                <c:pt idx="35">
                  <c:v>220</c:v>
                </c:pt>
                <c:pt idx="36">
                  <c:v>500</c:v>
                </c:pt>
                <c:pt idx="37">
                  <c:v>500</c:v>
                </c:pt>
                <c:pt idx="38">
                  <c:v>480</c:v>
                </c:pt>
                <c:pt idx="39">
                  <c:v>420</c:v>
                </c:pt>
                <c:pt idx="40">
                  <c:v>420</c:v>
                </c:pt>
                <c:pt idx="41">
                  <c:v>400</c:v>
                </c:pt>
                <c:pt idx="42">
                  <c:v>380</c:v>
                </c:pt>
                <c:pt idx="43">
                  <c:v>390</c:v>
                </c:pt>
                <c:pt idx="44">
                  <c:v>420</c:v>
                </c:pt>
                <c:pt idx="45">
                  <c:v>450</c:v>
                </c:pt>
                <c:pt idx="46">
                  <c:v>250</c:v>
                </c:pt>
                <c:pt idx="47">
                  <c:v>420</c:v>
                </c:pt>
                <c:pt idx="48">
                  <c:v>400</c:v>
                </c:pt>
                <c:pt idx="49">
                  <c:v>480</c:v>
                </c:pt>
                <c:pt idx="50">
                  <c:v>500</c:v>
                </c:pt>
                <c:pt idx="51">
                  <c:v>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701-402A-9347-017C718775EF}"/>
            </c:ext>
          </c:extLst>
        </c:ser>
        <c:ser>
          <c:idx val="11"/>
          <c:order val="11"/>
          <c:tx>
            <c:strRef>
              <c:f>'2021年全井戸集計表'!$BY$2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'2021年全井戸集計表'!$BY$3:$BY$54</c:f>
              <c:numCache>
                <c:formatCode>General</c:formatCode>
                <c:ptCount val="52"/>
                <c:pt idx="4">
                  <c:v>25</c:v>
                </c:pt>
                <c:pt idx="6">
                  <c:v>20</c:v>
                </c:pt>
                <c:pt idx="10">
                  <c:v>25</c:v>
                </c:pt>
                <c:pt idx="11">
                  <c:v>8</c:v>
                </c:pt>
                <c:pt idx="12">
                  <c:v>5</c:v>
                </c:pt>
                <c:pt idx="13">
                  <c:v>6</c:v>
                </c:pt>
                <c:pt idx="14">
                  <c:v>8</c:v>
                </c:pt>
                <c:pt idx="15">
                  <c:v>8</c:v>
                </c:pt>
                <c:pt idx="16">
                  <c:v>5</c:v>
                </c:pt>
                <c:pt idx="17">
                  <c:v>12</c:v>
                </c:pt>
                <c:pt idx="18">
                  <c:v>5</c:v>
                </c:pt>
                <c:pt idx="20">
                  <c:v>5</c:v>
                </c:pt>
                <c:pt idx="21">
                  <c:v>15</c:v>
                </c:pt>
                <c:pt idx="22">
                  <c:v>5</c:v>
                </c:pt>
                <c:pt idx="23">
                  <c:v>8</c:v>
                </c:pt>
                <c:pt idx="24">
                  <c:v>8</c:v>
                </c:pt>
                <c:pt idx="26">
                  <c:v>5</c:v>
                </c:pt>
                <c:pt idx="27">
                  <c:v>12</c:v>
                </c:pt>
                <c:pt idx="28">
                  <c:v>5</c:v>
                </c:pt>
                <c:pt idx="31">
                  <c:v>5</c:v>
                </c:pt>
                <c:pt idx="32">
                  <c:v>10</c:v>
                </c:pt>
                <c:pt idx="33">
                  <c:v>5</c:v>
                </c:pt>
                <c:pt idx="36">
                  <c:v>20</c:v>
                </c:pt>
                <c:pt idx="37">
                  <c:v>5</c:v>
                </c:pt>
                <c:pt idx="38">
                  <c:v>10</c:v>
                </c:pt>
                <c:pt idx="39">
                  <c:v>5</c:v>
                </c:pt>
                <c:pt idx="40">
                  <c:v>20</c:v>
                </c:pt>
                <c:pt idx="41">
                  <c:v>5</c:v>
                </c:pt>
                <c:pt idx="42">
                  <c:v>25</c:v>
                </c:pt>
                <c:pt idx="43">
                  <c:v>5</c:v>
                </c:pt>
                <c:pt idx="44">
                  <c:v>8</c:v>
                </c:pt>
                <c:pt idx="45">
                  <c:v>8</c:v>
                </c:pt>
                <c:pt idx="46">
                  <c:v>5</c:v>
                </c:pt>
                <c:pt idx="47">
                  <c:v>8</c:v>
                </c:pt>
                <c:pt idx="48">
                  <c:v>8</c:v>
                </c:pt>
                <c:pt idx="49">
                  <c:v>5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2701-402A-9347-017C718775EF}"/>
            </c:ext>
          </c:extLst>
        </c:ser>
        <c:ser>
          <c:idx val="12"/>
          <c:order val="12"/>
          <c:tx>
            <c:strRef>
              <c:f>'2021年全井戸集計表'!$BZ$2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'2021年全井戸集計表'!$BZ$3:$BZ$54</c:f>
              <c:numCache>
                <c:formatCode>General</c:formatCode>
                <c:ptCount val="52"/>
                <c:pt idx="0">
                  <c:v>20</c:v>
                </c:pt>
                <c:pt idx="1">
                  <c:v>12</c:v>
                </c:pt>
                <c:pt idx="2">
                  <c:v>15</c:v>
                </c:pt>
                <c:pt idx="3">
                  <c:v>10</c:v>
                </c:pt>
                <c:pt idx="4">
                  <c:v>20</c:v>
                </c:pt>
                <c:pt idx="5">
                  <c:v>10</c:v>
                </c:pt>
                <c:pt idx="6">
                  <c:v>20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10</c:v>
                </c:pt>
                <c:pt idx="15">
                  <c:v>12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15</c:v>
                </c:pt>
                <c:pt idx="20">
                  <c:v>12</c:v>
                </c:pt>
                <c:pt idx="21">
                  <c:v>10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20</c:v>
                </c:pt>
                <c:pt idx="26">
                  <c:v>8</c:v>
                </c:pt>
                <c:pt idx="27">
                  <c:v>8</c:v>
                </c:pt>
                <c:pt idx="28">
                  <c:v>10</c:v>
                </c:pt>
                <c:pt idx="29">
                  <c:v>20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20</c:v>
                </c:pt>
                <c:pt idx="35">
                  <c:v>10</c:v>
                </c:pt>
                <c:pt idx="36">
                  <c:v>12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701-402A-9347-017C718775EF}"/>
            </c:ext>
          </c:extLst>
        </c:ser>
        <c:ser>
          <c:idx val="13"/>
          <c:order val="13"/>
          <c:tx>
            <c:strRef>
              <c:f>'2021年全井戸集計表'!$CA$2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'2021年全井戸集計表'!$CA$3:$CA$54</c:f>
              <c:numCache>
                <c:formatCode>General</c:formatCode>
                <c:ptCount val="52"/>
                <c:pt idx="0">
                  <c:v>3700</c:v>
                </c:pt>
                <c:pt idx="1">
                  <c:v>3800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2800</c:v>
                </c:pt>
                <c:pt idx="7">
                  <c:v>3300</c:v>
                </c:pt>
                <c:pt idx="8">
                  <c:v>2800</c:v>
                </c:pt>
                <c:pt idx="9">
                  <c:v>3500</c:v>
                </c:pt>
                <c:pt idx="10">
                  <c:v>3100</c:v>
                </c:pt>
                <c:pt idx="11">
                  <c:v>3200</c:v>
                </c:pt>
                <c:pt idx="12">
                  <c:v>3600</c:v>
                </c:pt>
                <c:pt idx="13">
                  <c:v>4000</c:v>
                </c:pt>
                <c:pt idx="14">
                  <c:v>3800</c:v>
                </c:pt>
                <c:pt idx="15">
                  <c:v>3500</c:v>
                </c:pt>
                <c:pt idx="16">
                  <c:v>3300</c:v>
                </c:pt>
                <c:pt idx="17">
                  <c:v>3500</c:v>
                </c:pt>
                <c:pt idx="18">
                  <c:v>3500</c:v>
                </c:pt>
                <c:pt idx="19">
                  <c:v>3500</c:v>
                </c:pt>
                <c:pt idx="20">
                  <c:v>3600</c:v>
                </c:pt>
                <c:pt idx="21">
                  <c:v>3500</c:v>
                </c:pt>
                <c:pt idx="22">
                  <c:v>3500</c:v>
                </c:pt>
                <c:pt idx="23">
                  <c:v>3000</c:v>
                </c:pt>
                <c:pt idx="24">
                  <c:v>3600</c:v>
                </c:pt>
                <c:pt idx="25">
                  <c:v>3300</c:v>
                </c:pt>
                <c:pt idx="26">
                  <c:v>3500</c:v>
                </c:pt>
                <c:pt idx="27">
                  <c:v>2800</c:v>
                </c:pt>
                <c:pt idx="28">
                  <c:v>3000</c:v>
                </c:pt>
                <c:pt idx="29">
                  <c:v>3500</c:v>
                </c:pt>
                <c:pt idx="30">
                  <c:v>2800</c:v>
                </c:pt>
                <c:pt idx="31">
                  <c:v>2600</c:v>
                </c:pt>
                <c:pt idx="32">
                  <c:v>2600</c:v>
                </c:pt>
                <c:pt idx="33">
                  <c:v>2500</c:v>
                </c:pt>
                <c:pt idx="34">
                  <c:v>3000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3500</c:v>
                </c:pt>
                <c:pt idx="40">
                  <c:v>3900</c:v>
                </c:pt>
                <c:pt idx="41">
                  <c:v>3500</c:v>
                </c:pt>
                <c:pt idx="42">
                  <c:v>3500</c:v>
                </c:pt>
                <c:pt idx="43">
                  <c:v>3800</c:v>
                </c:pt>
                <c:pt idx="44">
                  <c:v>4000</c:v>
                </c:pt>
                <c:pt idx="45">
                  <c:v>2800</c:v>
                </c:pt>
                <c:pt idx="46">
                  <c:v>3200</c:v>
                </c:pt>
                <c:pt idx="47">
                  <c:v>3800</c:v>
                </c:pt>
                <c:pt idx="48">
                  <c:v>3800</c:v>
                </c:pt>
                <c:pt idx="49">
                  <c:v>3500</c:v>
                </c:pt>
                <c:pt idx="50">
                  <c:v>3500</c:v>
                </c:pt>
                <c:pt idx="51">
                  <c:v>3000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2701-402A-9347-017C718775EF}"/>
            </c:ext>
          </c:extLst>
        </c:ser>
        <c:ser>
          <c:idx val="14"/>
          <c:order val="14"/>
          <c:tx>
            <c:strRef>
              <c:f>'2021年全井戸集計表'!$CB$2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'2021年全井戸集計表'!$CB$3:$CB$54</c:f>
              <c:numCache>
                <c:formatCode>General</c:formatCode>
                <c:ptCount val="52"/>
                <c:pt idx="0">
                  <c:v>2300</c:v>
                </c:pt>
                <c:pt idx="1">
                  <c:v>2600</c:v>
                </c:pt>
                <c:pt idx="2">
                  <c:v>2500</c:v>
                </c:pt>
                <c:pt idx="3">
                  <c:v>2400</c:v>
                </c:pt>
                <c:pt idx="4">
                  <c:v>2300</c:v>
                </c:pt>
                <c:pt idx="5">
                  <c:v>2500</c:v>
                </c:pt>
                <c:pt idx="6">
                  <c:v>2400</c:v>
                </c:pt>
                <c:pt idx="7">
                  <c:v>2300</c:v>
                </c:pt>
                <c:pt idx="8">
                  <c:v>2200</c:v>
                </c:pt>
                <c:pt idx="9">
                  <c:v>2500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2500</c:v>
                </c:pt>
                <c:pt idx="14">
                  <c:v>2200</c:v>
                </c:pt>
                <c:pt idx="15">
                  <c:v>2200</c:v>
                </c:pt>
                <c:pt idx="16">
                  <c:v>2600</c:v>
                </c:pt>
                <c:pt idx="17">
                  <c:v>2200</c:v>
                </c:pt>
                <c:pt idx="18">
                  <c:v>2400</c:v>
                </c:pt>
                <c:pt idx="19">
                  <c:v>2000</c:v>
                </c:pt>
                <c:pt idx="20">
                  <c:v>2200</c:v>
                </c:pt>
                <c:pt idx="21">
                  <c:v>2000</c:v>
                </c:pt>
                <c:pt idx="22">
                  <c:v>2300</c:v>
                </c:pt>
                <c:pt idx="23">
                  <c:v>2200</c:v>
                </c:pt>
                <c:pt idx="24">
                  <c:v>2300</c:v>
                </c:pt>
                <c:pt idx="25">
                  <c:v>2200</c:v>
                </c:pt>
                <c:pt idx="26">
                  <c:v>2400</c:v>
                </c:pt>
                <c:pt idx="27">
                  <c:v>2500</c:v>
                </c:pt>
                <c:pt idx="32">
                  <c:v>2200</c:v>
                </c:pt>
                <c:pt idx="33">
                  <c:v>2400</c:v>
                </c:pt>
                <c:pt idx="34">
                  <c:v>2200</c:v>
                </c:pt>
                <c:pt idx="35">
                  <c:v>2500</c:v>
                </c:pt>
                <c:pt idx="36">
                  <c:v>2300</c:v>
                </c:pt>
                <c:pt idx="37">
                  <c:v>2300</c:v>
                </c:pt>
                <c:pt idx="38">
                  <c:v>2600</c:v>
                </c:pt>
                <c:pt idx="39">
                  <c:v>2600</c:v>
                </c:pt>
                <c:pt idx="40">
                  <c:v>2500</c:v>
                </c:pt>
                <c:pt idx="41">
                  <c:v>2500</c:v>
                </c:pt>
                <c:pt idx="42">
                  <c:v>2500</c:v>
                </c:pt>
                <c:pt idx="43">
                  <c:v>2500</c:v>
                </c:pt>
                <c:pt idx="44">
                  <c:v>2600</c:v>
                </c:pt>
                <c:pt idx="45">
                  <c:v>2700</c:v>
                </c:pt>
                <c:pt idx="46">
                  <c:v>2700</c:v>
                </c:pt>
                <c:pt idx="47">
                  <c:v>2700</c:v>
                </c:pt>
                <c:pt idx="48">
                  <c:v>2400</c:v>
                </c:pt>
                <c:pt idx="49">
                  <c:v>2700</c:v>
                </c:pt>
                <c:pt idx="50">
                  <c:v>2600</c:v>
                </c:pt>
                <c:pt idx="51">
                  <c:v>2500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2701-402A-9347-017C718775EF}"/>
            </c:ext>
          </c:extLst>
        </c:ser>
        <c:ser>
          <c:idx val="15"/>
          <c:order val="15"/>
          <c:tx>
            <c:strRef>
              <c:f>'2021年全井戸集計表'!$CC$2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'2021年全井戸集計表'!$CC$3:$CC$54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15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12</c:v>
                </c:pt>
                <c:pt idx="24">
                  <c:v>15</c:v>
                </c:pt>
                <c:pt idx="25">
                  <c:v>20</c:v>
                </c:pt>
                <c:pt idx="26">
                  <c:v>15</c:v>
                </c:pt>
                <c:pt idx="27">
                  <c:v>15</c:v>
                </c:pt>
                <c:pt idx="28">
                  <c:v>12</c:v>
                </c:pt>
                <c:pt idx="29">
                  <c:v>15</c:v>
                </c:pt>
                <c:pt idx="30">
                  <c:v>20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30</c:v>
                </c:pt>
                <c:pt idx="35">
                  <c:v>30</c:v>
                </c:pt>
                <c:pt idx="36">
                  <c:v>35</c:v>
                </c:pt>
                <c:pt idx="37">
                  <c:v>35</c:v>
                </c:pt>
                <c:pt idx="38">
                  <c:v>35</c:v>
                </c:pt>
                <c:pt idx="39">
                  <c:v>35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45</c:v>
                </c:pt>
                <c:pt idx="49">
                  <c:v>40</c:v>
                </c:pt>
                <c:pt idx="50">
                  <c:v>40</c:v>
                </c:pt>
                <c:pt idx="51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2701-402A-9347-017C718775EF}"/>
            </c:ext>
          </c:extLst>
        </c:ser>
        <c:ser>
          <c:idx val="16"/>
          <c:order val="16"/>
          <c:tx>
            <c:strRef>
              <c:f>'2021年全井戸集計表'!$CD$2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'2021年全井戸集計表'!$CD$3:$CD$54</c:f>
              <c:numCache>
                <c:formatCode>General</c:formatCode>
                <c:ptCount val="52"/>
                <c:pt idx="0">
                  <c:v>50</c:v>
                </c:pt>
                <c:pt idx="1">
                  <c:v>35</c:v>
                </c:pt>
                <c:pt idx="2">
                  <c:v>35</c:v>
                </c:pt>
                <c:pt idx="3">
                  <c:v>30</c:v>
                </c:pt>
                <c:pt idx="4">
                  <c:v>35</c:v>
                </c:pt>
                <c:pt idx="5">
                  <c:v>45</c:v>
                </c:pt>
                <c:pt idx="6">
                  <c:v>75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12</c:v>
                </c:pt>
                <c:pt idx="11">
                  <c:v>15</c:v>
                </c:pt>
                <c:pt idx="12">
                  <c:v>12</c:v>
                </c:pt>
                <c:pt idx="13">
                  <c:v>12</c:v>
                </c:pt>
                <c:pt idx="14">
                  <c:v>25</c:v>
                </c:pt>
                <c:pt idx="15">
                  <c:v>30</c:v>
                </c:pt>
                <c:pt idx="16">
                  <c:v>25</c:v>
                </c:pt>
                <c:pt idx="17">
                  <c:v>20</c:v>
                </c:pt>
                <c:pt idx="18">
                  <c:v>20</c:v>
                </c:pt>
                <c:pt idx="19">
                  <c:v>25</c:v>
                </c:pt>
                <c:pt idx="20">
                  <c:v>25</c:v>
                </c:pt>
                <c:pt idx="21">
                  <c:v>12</c:v>
                </c:pt>
                <c:pt idx="22">
                  <c:v>20</c:v>
                </c:pt>
                <c:pt idx="23">
                  <c:v>20</c:v>
                </c:pt>
                <c:pt idx="24">
                  <c:v>25</c:v>
                </c:pt>
                <c:pt idx="25">
                  <c:v>30</c:v>
                </c:pt>
                <c:pt idx="26">
                  <c:v>12</c:v>
                </c:pt>
                <c:pt idx="27">
                  <c:v>15</c:v>
                </c:pt>
                <c:pt idx="28">
                  <c:v>20</c:v>
                </c:pt>
                <c:pt idx="29">
                  <c:v>30</c:v>
                </c:pt>
                <c:pt idx="30">
                  <c:v>35</c:v>
                </c:pt>
                <c:pt idx="31">
                  <c:v>20</c:v>
                </c:pt>
                <c:pt idx="32">
                  <c:v>30</c:v>
                </c:pt>
                <c:pt idx="33">
                  <c:v>25</c:v>
                </c:pt>
                <c:pt idx="34">
                  <c:v>30</c:v>
                </c:pt>
                <c:pt idx="35">
                  <c:v>30</c:v>
                </c:pt>
                <c:pt idx="36">
                  <c:v>12</c:v>
                </c:pt>
                <c:pt idx="37">
                  <c:v>12</c:v>
                </c:pt>
                <c:pt idx="38">
                  <c:v>20</c:v>
                </c:pt>
                <c:pt idx="39">
                  <c:v>10</c:v>
                </c:pt>
                <c:pt idx="40">
                  <c:v>20</c:v>
                </c:pt>
                <c:pt idx="41">
                  <c:v>25</c:v>
                </c:pt>
                <c:pt idx="42">
                  <c:v>30</c:v>
                </c:pt>
                <c:pt idx="43">
                  <c:v>12</c:v>
                </c:pt>
                <c:pt idx="44">
                  <c:v>25</c:v>
                </c:pt>
                <c:pt idx="45">
                  <c:v>20</c:v>
                </c:pt>
                <c:pt idx="46">
                  <c:v>12</c:v>
                </c:pt>
                <c:pt idx="47">
                  <c:v>20</c:v>
                </c:pt>
                <c:pt idx="48">
                  <c:v>20</c:v>
                </c:pt>
                <c:pt idx="49">
                  <c:v>15</c:v>
                </c:pt>
                <c:pt idx="50">
                  <c:v>12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2701-402A-9347-017C718775EF}"/>
            </c:ext>
          </c:extLst>
        </c:ser>
        <c:ser>
          <c:idx val="17"/>
          <c:order val="17"/>
          <c:tx>
            <c:strRef>
              <c:f>'2021年全井戸集計表'!$CE$2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'2021年全井戸集計表'!$CE$3:$CE$54</c:f>
              <c:numCache>
                <c:formatCode>General</c:formatCode>
                <c:ptCount val="52"/>
                <c:pt idx="0">
                  <c:v>320</c:v>
                </c:pt>
                <c:pt idx="1">
                  <c:v>320</c:v>
                </c:pt>
                <c:pt idx="2">
                  <c:v>350</c:v>
                </c:pt>
                <c:pt idx="3">
                  <c:v>400</c:v>
                </c:pt>
                <c:pt idx="4">
                  <c:v>450</c:v>
                </c:pt>
                <c:pt idx="5">
                  <c:v>400</c:v>
                </c:pt>
                <c:pt idx="6">
                  <c:v>380</c:v>
                </c:pt>
                <c:pt idx="7">
                  <c:v>290</c:v>
                </c:pt>
                <c:pt idx="8">
                  <c:v>280</c:v>
                </c:pt>
                <c:pt idx="9">
                  <c:v>230</c:v>
                </c:pt>
                <c:pt idx="10">
                  <c:v>250</c:v>
                </c:pt>
                <c:pt idx="11">
                  <c:v>200</c:v>
                </c:pt>
                <c:pt idx="12">
                  <c:v>170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280</c:v>
                </c:pt>
                <c:pt idx="21">
                  <c:v>280</c:v>
                </c:pt>
                <c:pt idx="22">
                  <c:v>300</c:v>
                </c:pt>
                <c:pt idx="23">
                  <c:v>250</c:v>
                </c:pt>
                <c:pt idx="24">
                  <c:v>250</c:v>
                </c:pt>
                <c:pt idx="25">
                  <c:v>280</c:v>
                </c:pt>
                <c:pt idx="26">
                  <c:v>150</c:v>
                </c:pt>
                <c:pt idx="27">
                  <c:v>170</c:v>
                </c:pt>
                <c:pt idx="28">
                  <c:v>210</c:v>
                </c:pt>
                <c:pt idx="29">
                  <c:v>200</c:v>
                </c:pt>
                <c:pt idx="30">
                  <c:v>220</c:v>
                </c:pt>
                <c:pt idx="31">
                  <c:v>220</c:v>
                </c:pt>
                <c:pt idx="32">
                  <c:v>250</c:v>
                </c:pt>
                <c:pt idx="33">
                  <c:v>220</c:v>
                </c:pt>
                <c:pt idx="34">
                  <c:v>200</c:v>
                </c:pt>
                <c:pt idx="35">
                  <c:v>220</c:v>
                </c:pt>
                <c:pt idx="36">
                  <c:v>180</c:v>
                </c:pt>
                <c:pt idx="37">
                  <c:v>200</c:v>
                </c:pt>
                <c:pt idx="38">
                  <c:v>200</c:v>
                </c:pt>
                <c:pt idx="39">
                  <c:v>180</c:v>
                </c:pt>
                <c:pt idx="40">
                  <c:v>180</c:v>
                </c:pt>
                <c:pt idx="41">
                  <c:v>200</c:v>
                </c:pt>
                <c:pt idx="42">
                  <c:v>210</c:v>
                </c:pt>
                <c:pt idx="43">
                  <c:v>220</c:v>
                </c:pt>
                <c:pt idx="44">
                  <c:v>230</c:v>
                </c:pt>
                <c:pt idx="45">
                  <c:v>220</c:v>
                </c:pt>
                <c:pt idx="46">
                  <c:v>250</c:v>
                </c:pt>
                <c:pt idx="47">
                  <c:v>200</c:v>
                </c:pt>
                <c:pt idx="48">
                  <c:v>220</c:v>
                </c:pt>
                <c:pt idx="49">
                  <c:v>220</c:v>
                </c:pt>
                <c:pt idx="50">
                  <c:v>210</c:v>
                </c:pt>
                <c:pt idx="51">
                  <c:v>220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2701-402A-9347-017C718775EF}"/>
            </c:ext>
          </c:extLst>
        </c:ser>
        <c:ser>
          <c:idx val="18"/>
          <c:order val="18"/>
          <c:tx>
            <c:strRef>
              <c:f>'2021年全井戸集計表'!$CF$2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'2021年全井戸集計表'!$CF$3:$CF$54</c:f>
              <c:numCache>
                <c:formatCode>General</c:formatCode>
                <c:ptCount val="52"/>
                <c:pt idx="0">
                  <c:v>2100</c:v>
                </c:pt>
                <c:pt idx="1">
                  <c:v>2500</c:v>
                </c:pt>
                <c:pt idx="2">
                  <c:v>2300</c:v>
                </c:pt>
                <c:pt idx="3">
                  <c:v>2300</c:v>
                </c:pt>
                <c:pt idx="4">
                  <c:v>2200</c:v>
                </c:pt>
                <c:pt idx="5">
                  <c:v>2300</c:v>
                </c:pt>
                <c:pt idx="6">
                  <c:v>2300</c:v>
                </c:pt>
                <c:pt idx="7">
                  <c:v>2100</c:v>
                </c:pt>
                <c:pt idx="8">
                  <c:v>2300</c:v>
                </c:pt>
                <c:pt idx="9">
                  <c:v>2300</c:v>
                </c:pt>
                <c:pt idx="10">
                  <c:v>2300</c:v>
                </c:pt>
                <c:pt idx="11">
                  <c:v>2400</c:v>
                </c:pt>
                <c:pt idx="12">
                  <c:v>2300</c:v>
                </c:pt>
                <c:pt idx="13">
                  <c:v>2200</c:v>
                </c:pt>
                <c:pt idx="14">
                  <c:v>2300</c:v>
                </c:pt>
                <c:pt idx="15">
                  <c:v>2000</c:v>
                </c:pt>
                <c:pt idx="16">
                  <c:v>2300</c:v>
                </c:pt>
                <c:pt idx="17">
                  <c:v>2200</c:v>
                </c:pt>
                <c:pt idx="18">
                  <c:v>2200</c:v>
                </c:pt>
                <c:pt idx="19">
                  <c:v>2100</c:v>
                </c:pt>
                <c:pt idx="20">
                  <c:v>2300</c:v>
                </c:pt>
                <c:pt idx="21">
                  <c:v>2400</c:v>
                </c:pt>
                <c:pt idx="22">
                  <c:v>2000</c:v>
                </c:pt>
                <c:pt idx="23">
                  <c:v>2300</c:v>
                </c:pt>
                <c:pt idx="24">
                  <c:v>2200</c:v>
                </c:pt>
                <c:pt idx="25">
                  <c:v>2500</c:v>
                </c:pt>
                <c:pt idx="26">
                  <c:v>2300</c:v>
                </c:pt>
                <c:pt idx="27">
                  <c:v>2200</c:v>
                </c:pt>
                <c:pt idx="28">
                  <c:v>2200</c:v>
                </c:pt>
                <c:pt idx="29">
                  <c:v>2200</c:v>
                </c:pt>
                <c:pt idx="30">
                  <c:v>2300</c:v>
                </c:pt>
                <c:pt idx="31">
                  <c:v>2200</c:v>
                </c:pt>
                <c:pt idx="32">
                  <c:v>2500</c:v>
                </c:pt>
                <c:pt idx="33">
                  <c:v>2100</c:v>
                </c:pt>
                <c:pt idx="34">
                  <c:v>2300</c:v>
                </c:pt>
                <c:pt idx="35">
                  <c:v>2300</c:v>
                </c:pt>
                <c:pt idx="36">
                  <c:v>2300</c:v>
                </c:pt>
                <c:pt idx="37">
                  <c:v>2300</c:v>
                </c:pt>
                <c:pt idx="38">
                  <c:v>2200</c:v>
                </c:pt>
                <c:pt idx="39">
                  <c:v>2000</c:v>
                </c:pt>
                <c:pt idx="40">
                  <c:v>2200</c:v>
                </c:pt>
                <c:pt idx="41">
                  <c:v>2300</c:v>
                </c:pt>
                <c:pt idx="42">
                  <c:v>2500</c:v>
                </c:pt>
                <c:pt idx="43">
                  <c:v>2200</c:v>
                </c:pt>
                <c:pt idx="44">
                  <c:v>2500</c:v>
                </c:pt>
                <c:pt idx="45">
                  <c:v>2200</c:v>
                </c:pt>
                <c:pt idx="46">
                  <c:v>2400</c:v>
                </c:pt>
                <c:pt idx="47">
                  <c:v>2200</c:v>
                </c:pt>
                <c:pt idx="48">
                  <c:v>2200</c:v>
                </c:pt>
                <c:pt idx="49">
                  <c:v>2300</c:v>
                </c:pt>
                <c:pt idx="50">
                  <c:v>2300</c:v>
                </c:pt>
                <c:pt idx="51">
                  <c:v>2300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2701-402A-9347-017C718775EF}"/>
            </c:ext>
          </c:extLst>
        </c:ser>
        <c:ser>
          <c:idx val="19"/>
          <c:order val="19"/>
          <c:tx>
            <c:strRef>
              <c:f>'2021年全井戸集計表'!$CG$2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'2021年全井戸集計表'!$CG$3:$CG$54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2701-402A-9347-017C718775EF}"/>
            </c:ext>
          </c:extLst>
        </c:ser>
        <c:ser>
          <c:idx val="20"/>
          <c:order val="20"/>
          <c:tx>
            <c:strRef>
              <c:f>'2021年全井戸集計表'!$CH$2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'2021年全井戸集計表'!$CH$3:$CH$54</c:f>
              <c:numCache>
                <c:formatCode>General</c:formatCode>
                <c:ptCount val="52"/>
                <c:pt idx="0">
                  <c:v>400</c:v>
                </c:pt>
                <c:pt idx="1">
                  <c:v>450</c:v>
                </c:pt>
                <c:pt idx="2">
                  <c:v>450</c:v>
                </c:pt>
                <c:pt idx="3">
                  <c:v>420</c:v>
                </c:pt>
                <c:pt idx="4">
                  <c:v>380</c:v>
                </c:pt>
                <c:pt idx="5">
                  <c:v>400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450</c:v>
                </c:pt>
                <c:pt idx="10">
                  <c:v>520</c:v>
                </c:pt>
                <c:pt idx="11">
                  <c:v>450</c:v>
                </c:pt>
                <c:pt idx="12">
                  <c:v>450</c:v>
                </c:pt>
                <c:pt idx="13">
                  <c:v>480</c:v>
                </c:pt>
                <c:pt idx="14">
                  <c:v>480</c:v>
                </c:pt>
                <c:pt idx="15">
                  <c:v>380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600</c:v>
                </c:pt>
                <c:pt idx="20">
                  <c:v>520</c:v>
                </c:pt>
                <c:pt idx="21">
                  <c:v>480</c:v>
                </c:pt>
                <c:pt idx="22">
                  <c:v>500</c:v>
                </c:pt>
                <c:pt idx="23">
                  <c:v>480</c:v>
                </c:pt>
                <c:pt idx="24">
                  <c:v>480</c:v>
                </c:pt>
                <c:pt idx="25">
                  <c:v>450</c:v>
                </c:pt>
                <c:pt idx="26">
                  <c:v>420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480</c:v>
                </c:pt>
                <c:pt idx="32">
                  <c:v>450</c:v>
                </c:pt>
                <c:pt idx="33">
                  <c:v>410</c:v>
                </c:pt>
                <c:pt idx="34">
                  <c:v>480</c:v>
                </c:pt>
                <c:pt idx="35">
                  <c:v>410</c:v>
                </c:pt>
                <c:pt idx="36">
                  <c:v>420</c:v>
                </c:pt>
                <c:pt idx="37">
                  <c:v>450</c:v>
                </c:pt>
                <c:pt idx="38">
                  <c:v>400</c:v>
                </c:pt>
                <c:pt idx="39">
                  <c:v>380</c:v>
                </c:pt>
                <c:pt idx="40">
                  <c:v>380</c:v>
                </c:pt>
                <c:pt idx="41">
                  <c:v>400</c:v>
                </c:pt>
                <c:pt idx="42">
                  <c:v>450</c:v>
                </c:pt>
                <c:pt idx="43">
                  <c:v>380</c:v>
                </c:pt>
                <c:pt idx="44">
                  <c:v>380</c:v>
                </c:pt>
                <c:pt idx="45">
                  <c:v>280</c:v>
                </c:pt>
                <c:pt idx="46">
                  <c:v>390</c:v>
                </c:pt>
                <c:pt idx="47">
                  <c:v>350</c:v>
                </c:pt>
                <c:pt idx="48">
                  <c:v>420</c:v>
                </c:pt>
                <c:pt idx="49">
                  <c:v>360</c:v>
                </c:pt>
                <c:pt idx="50">
                  <c:v>380</c:v>
                </c:pt>
                <c:pt idx="51">
                  <c:v>360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2701-402A-9347-017C718775EF}"/>
            </c:ext>
          </c:extLst>
        </c:ser>
        <c:ser>
          <c:idx val="21"/>
          <c:order val="21"/>
          <c:tx>
            <c:strRef>
              <c:f>'2021年全井戸集計表'!$CI$2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'2021年全井戸集計表'!$CI$3:$CI$54</c:f>
              <c:numCache>
                <c:formatCode>General</c:formatCode>
                <c:ptCount val="52"/>
                <c:pt idx="0">
                  <c:v>160</c:v>
                </c:pt>
                <c:pt idx="1">
                  <c:v>200</c:v>
                </c:pt>
                <c:pt idx="2">
                  <c:v>150</c:v>
                </c:pt>
                <c:pt idx="3">
                  <c:v>200</c:v>
                </c:pt>
                <c:pt idx="4">
                  <c:v>180</c:v>
                </c:pt>
                <c:pt idx="5">
                  <c:v>160</c:v>
                </c:pt>
                <c:pt idx="6">
                  <c:v>170</c:v>
                </c:pt>
                <c:pt idx="7">
                  <c:v>150</c:v>
                </c:pt>
                <c:pt idx="8">
                  <c:v>140</c:v>
                </c:pt>
                <c:pt idx="9">
                  <c:v>130</c:v>
                </c:pt>
                <c:pt idx="10">
                  <c:v>140</c:v>
                </c:pt>
                <c:pt idx="11">
                  <c:v>140</c:v>
                </c:pt>
                <c:pt idx="12">
                  <c:v>150</c:v>
                </c:pt>
                <c:pt idx="13">
                  <c:v>130</c:v>
                </c:pt>
                <c:pt idx="14">
                  <c:v>150</c:v>
                </c:pt>
                <c:pt idx="15">
                  <c:v>180</c:v>
                </c:pt>
                <c:pt idx="16">
                  <c:v>140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  <c:pt idx="20">
                  <c:v>130</c:v>
                </c:pt>
                <c:pt idx="21">
                  <c:v>130</c:v>
                </c:pt>
                <c:pt idx="22">
                  <c:v>130</c:v>
                </c:pt>
                <c:pt idx="23">
                  <c:v>140</c:v>
                </c:pt>
                <c:pt idx="24">
                  <c:v>140</c:v>
                </c:pt>
                <c:pt idx="25">
                  <c:v>150</c:v>
                </c:pt>
                <c:pt idx="26">
                  <c:v>140</c:v>
                </c:pt>
                <c:pt idx="27">
                  <c:v>150</c:v>
                </c:pt>
                <c:pt idx="28">
                  <c:v>130</c:v>
                </c:pt>
                <c:pt idx="29">
                  <c:v>140</c:v>
                </c:pt>
                <c:pt idx="30">
                  <c:v>140</c:v>
                </c:pt>
                <c:pt idx="31">
                  <c:v>140</c:v>
                </c:pt>
                <c:pt idx="32">
                  <c:v>140</c:v>
                </c:pt>
                <c:pt idx="33">
                  <c:v>140</c:v>
                </c:pt>
                <c:pt idx="34">
                  <c:v>130</c:v>
                </c:pt>
                <c:pt idx="35">
                  <c:v>120</c:v>
                </c:pt>
                <c:pt idx="36">
                  <c:v>140</c:v>
                </c:pt>
                <c:pt idx="37">
                  <c:v>100</c:v>
                </c:pt>
                <c:pt idx="38">
                  <c:v>130</c:v>
                </c:pt>
                <c:pt idx="39">
                  <c:v>130</c:v>
                </c:pt>
                <c:pt idx="40">
                  <c:v>150</c:v>
                </c:pt>
                <c:pt idx="41">
                  <c:v>140</c:v>
                </c:pt>
                <c:pt idx="42">
                  <c:v>150</c:v>
                </c:pt>
                <c:pt idx="43">
                  <c:v>140</c:v>
                </c:pt>
                <c:pt idx="44">
                  <c:v>150</c:v>
                </c:pt>
                <c:pt idx="45">
                  <c:v>150</c:v>
                </c:pt>
                <c:pt idx="46">
                  <c:v>140</c:v>
                </c:pt>
                <c:pt idx="47">
                  <c:v>140</c:v>
                </c:pt>
                <c:pt idx="48">
                  <c:v>140</c:v>
                </c:pt>
                <c:pt idx="49">
                  <c:v>140</c:v>
                </c:pt>
                <c:pt idx="50">
                  <c:v>140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2701-402A-9347-017C718775EF}"/>
            </c:ext>
          </c:extLst>
        </c:ser>
        <c:ser>
          <c:idx val="22"/>
          <c:order val="22"/>
          <c:tx>
            <c:strRef>
              <c:f>'2021年全井戸集計表'!$CJ$2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'2021年全井戸集計表'!$CJ$3:$CJ$54</c:f>
              <c:numCache>
                <c:formatCode>General</c:formatCode>
                <c:ptCount val="52"/>
                <c:pt idx="0">
                  <c:v>30</c:v>
                </c:pt>
                <c:pt idx="1">
                  <c:v>25</c:v>
                </c:pt>
                <c:pt idx="2">
                  <c:v>35</c:v>
                </c:pt>
                <c:pt idx="3">
                  <c:v>30</c:v>
                </c:pt>
                <c:pt idx="4">
                  <c:v>25</c:v>
                </c:pt>
                <c:pt idx="5">
                  <c:v>30</c:v>
                </c:pt>
                <c:pt idx="6">
                  <c:v>30</c:v>
                </c:pt>
                <c:pt idx="7">
                  <c:v>25</c:v>
                </c:pt>
                <c:pt idx="8">
                  <c:v>30</c:v>
                </c:pt>
                <c:pt idx="9">
                  <c:v>25</c:v>
                </c:pt>
                <c:pt idx="10">
                  <c:v>12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20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15</c:v>
                </c:pt>
                <c:pt idx="20">
                  <c:v>15</c:v>
                </c:pt>
                <c:pt idx="21">
                  <c:v>20</c:v>
                </c:pt>
                <c:pt idx="22">
                  <c:v>12</c:v>
                </c:pt>
                <c:pt idx="23">
                  <c:v>12</c:v>
                </c:pt>
                <c:pt idx="24">
                  <c:v>15</c:v>
                </c:pt>
                <c:pt idx="25">
                  <c:v>25</c:v>
                </c:pt>
                <c:pt idx="26">
                  <c:v>15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15</c:v>
                </c:pt>
                <c:pt idx="31">
                  <c:v>15</c:v>
                </c:pt>
                <c:pt idx="32">
                  <c:v>25</c:v>
                </c:pt>
                <c:pt idx="33">
                  <c:v>35</c:v>
                </c:pt>
                <c:pt idx="34">
                  <c:v>50</c:v>
                </c:pt>
                <c:pt idx="35">
                  <c:v>50</c:v>
                </c:pt>
                <c:pt idx="36">
                  <c:v>25</c:v>
                </c:pt>
                <c:pt idx="37">
                  <c:v>20</c:v>
                </c:pt>
                <c:pt idx="38">
                  <c:v>25</c:v>
                </c:pt>
                <c:pt idx="39">
                  <c:v>15</c:v>
                </c:pt>
                <c:pt idx="40">
                  <c:v>25</c:v>
                </c:pt>
                <c:pt idx="41">
                  <c:v>30</c:v>
                </c:pt>
                <c:pt idx="42">
                  <c:v>20</c:v>
                </c:pt>
                <c:pt idx="43">
                  <c:v>25</c:v>
                </c:pt>
                <c:pt idx="44">
                  <c:v>30</c:v>
                </c:pt>
                <c:pt idx="45">
                  <c:v>20</c:v>
                </c:pt>
                <c:pt idx="46">
                  <c:v>15</c:v>
                </c:pt>
                <c:pt idx="47">
                  <c:v>20</c:v>
                </c:pt>
                <c:pt idx="48">
                  <c:v>20</c:v>
                </c:pt>
                <c:pt idx="49">
                  <c:v>12</c:v>
                </c:pt>
                <c:pt idx="50">
                  <c:v>20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2701-402A-9347-017C718775EF}"/>
            </c:ext>
          </c:extLst>
        </c:ser>
        <c:ser>
          <c:idx val="23"/>
          <c:order val="23"/>
          <c:tx>
            <c:strRef>
              <c:f>'2021年全井戸集計表'!$CK$2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'2021年全井戸集計表'!$CK$3:$CK$54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12</c:v>
                </c:pt>
                <c:pt idx="4">
                  <c:v>40</c:v>
                </c:pt>
                <c:pt idx="5">
                  <c:v>20</c:v>
                </c:pt>
                <c:pt idx="6">
                  <c:v>20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20</c:v>
                </c:pt>
                <c:pt idx="16">
                  <c:v>20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20</c:v>
                </c:pt>
                <c:pt idx="21">
                  <c:v>20</c:v>
                </c:pt>
                <c:pt idx="22">
                  <c:v>25</c:v>
                </c:pt>
                <c:pt idx="23">
                  <c:v>15</c:v>
                </c:pt>
                <c:pt idx="24">
                  <c:v>25</c:v>
                </c:pt>
                <c:pt idx="25">
                  <c:v>20</c:v>
                </c:pt>
                <c:pt idx="26">
                  <c:v>20</c:v>
                </c:pt>
                <c:pt idx="27">
                  <c:v>15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15</c:v>
                </c:pt>
                <c:pt idx="35">
                  <c:v>20</c:v>
                </c:pt>
                <c:pt idx="36">
                  <c:v>15</c:v>
                </c:pt>
                <c:pt idx="37">
                  <c:v>20</c:v>
                </c:pt>
                <c:pt idx="38">
                  <c:v>20</c:v>
                </c:pt>
                <c:pt idx="39">
                  <c:v>12</c:v>
                </c:pt>
                <c:pt idx="40">
                  <c:v>20</c:v>
                </c:pt>
                <c:pt idx="41">
                  <c:v>30</c:v>
                </c:pt>
                <c:pt idx="42">
                  <c:v>25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20</c:v>
                </c:pt>
                <c:pt idx="48">
                  <c:v>20</c:v>
                </c:pt>
                <c:pt idx="49">
                  <c:v>15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2701-402A-9347-017C718775EF}"/>
            </c:ext>
          </c:extLst>
        </c:ser>
        <c:ser>
          <c:idx val="24"/>
          <c:order val="24"/>
          <c:tx>
            <c:strRef>
              <c:f>'2021年全井戸集計表'!$CL$2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'2021年全井戸集計表'!$CL$3:$CL$54</c:f>
              <c:numCache>
                <c:formatCode>General</c:formatCode>
                <c:ptCount val="52"/>
                <c:pt idx="0">
                  <c:v>1100</c:v>
                </c:pt>
                <c:pt idx="1">
                  <c:v>900</c:v>
                </c:pt>
                <c:pt idx="2">
                  <c:v>1050</c:v>
                </c:pt>
                <c:pt idx="3">
                  <c:v>1000</c:v>
                </c:pt>
                <c:pt idx="4">
                  <c:v>1000</c:v>
                </c:pt>
                <c:pt idx="5">
                  <c:v>900</c:v>
                </c:pt>
                <c:pt idx="6">
                  <c:v>750</c:v>
                </c:pt>
                <c:pt idx="7">
                  <c:v>1200</c:v>
                </c:pt>
                <c:pt idx="8">
                  <c:v>800</c:v>
                </c:pt>
                <c:pt idx="9">
                  <c:v>900</c:v>
                </c:pt>
                <c:pt idx="10">
                  <c:v>900</c:v>
                </c:pt>
                <c:pt idx="11">
                  <c:v>480</c:v>
                </c:pt>
                <c:pt idx="12">
                  <c:v>350</c:v>
                </c:pt>
                <c:pt idx="13">
                  <c:v>450</c:v>
                </c:pt>
                <c:pt idx="14">
                  <c:v>500</c:v>
                </c:pt>
                <c:pt idx="15">
                  <c:v>700</c:v>
                </c:pt>
                <c:pt idx="16">
                  <c:v>550</c:v>
                </c:pt>
                <c:pt idx="17">
                  <c:v>500</c:v>
                </c:pt>
                <c:pt idx="18">
                  <c:v>700</c:v>
                </c:pt>
                <c:pt idx="19">
                  <c:v>950</c:v>
                </c:pt>
                <c:pt idx="20">
                  <c:v>290</c:v>
                </c:pt>
                <c:pt idx="21">
                  <c:v>480</c:v>
                </c:pt>
                <c:pt idx="22">
                  <c:v>230</c:v>
                </c:pt>
                <c:pt idx="23">
                  <c:v>400</c:v>
                </c:pt>
                <c:pt idx="24">
                  <c:v>900</c:v>
                </c:pt>
                <c:pt idx="25">
                  <c:v>800</c:v>
                </c:pt>
                <c:pt idx="26">
                  <c:v>10</c:v>
                </c:pt>
                <c:pt idx="27">
                  <c:v>250</c:v>
                </c:pt>
                <c:pt idx="28">
                  <c:v>250</c:v>
                </c:pt>
                <c:pt idx="29">
                  <c:v>750</c:v>
                </c:pt>
                <c:pt idx="30">
                  <c:v>380</c:v>
                </c:pt>
                <c:pt idx="31">
                  <c:v>150</c:v>
                </c:pt>
                <c:pt idx="32">
                  <c:v>160</c:v>
                </c:pt>
                <c:pt idx="33">
                  <c:v>250</c:v>
                </c:pt>
                <c:pt idx="34">
                  <c:v>350</c:v>
                </c:pt>
                <c:pt idx="35">
                  <c:v>400</c:v>
                </c:pt>
                <c:pt idx="36">
                  <c:v>220</c:v>
                </c:pt>
                <c:pt idx="37">
                  <c:v>140</c:v>
                </c:pt>
                <c:pt idx="38">
                  <c:v>280</c:v>
                </c:pt>
                <c:pt idx="39">
                  <c:v>140</c:v>
                </c:pt>
                <c:pt idx="40">
                  <c:v>280</c:v>
                </c:pt>
                <c:pt idx="41">
                  <c:v>300</c:v>
                </c:pt>
                <c:pt idx="42">
                  <c:v>190</c:v>
                </c:pt>
                <c:pt idx="43">
                  <c:v>150</c:v>
                </c:pt>
                <c:pt idx="44">
                  <c:v>280</c:v>
                </c:pt>
                <c:pt idx="45">
                  <c:v>260</c:v>
                </c:pt>
                <c:pt idx="46">
                  <c:v>300</c:v>
                </c:pt>
                <c:pt idx="47">
                  <c:v>300</c:v>
                </c:pt>
                <c:pt idx="48">
                  <c:v>290</c:v>
                </c:pt>
                <c:pt idx="49">
                  <c:v>220</c:v>
                </c:pt>
                <c:pt idx="50">
                  <c:v>280</c:v>
                </c:pt>
                <c:pt idx="51">
                  <c:v>350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A10-4B91-AD19-346336EDE7EE}"/>
            </c:ext>
          </c:extLst>
        </c:ser>
        <c:ser>
          <c:idx val="25"/>
          <c:order val="25"/>
          <c:tx>
            <c:strRef>
              <c:f>'2021年全井戸集計表'!$CM$2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'2021年全井戸集計表'!$CM$3:$CM$54</c:f>
              <c:numCache>
                <c:formatCode>General</c:formatCode>
                <c:ptCount val="52"/>
                <c:pt idx="0">
                  <c:v>800</c:v>
                </c:pt>
                <c:pt idx="1">
                  <c:v>1000</c:v>
                </c:pt>
                <c:pt idx="2">
                  <c:v>1200</c:v>
                </c:pt>
                <c:pt idx="3">
                  <c:v>850</c:v>
                </c:pt>
                <c:pt idx="4">
                  <c:v>1200</c:v>
                </c:pt>
                <c:pt idx="5">
                  <c:v>900</c:v>
                </c:pt>
                <c:pt idx="6">
                  <c:v>800</c:v>
                </c:pt>
                <c:pt idx="7">
                  <c:v>1100</c:v>
                </c:pt>
                <c:pt idx="8">
                  <c:v>1200</c:v>
                </c:pt>
                <c:pt idx="9">
                  <c:v>1100</c:v>
                </c:pt>
                <c:pt idx="10">
                  <c:v>1200</c:v>
                </c:pt>
                <c:pt idx="11">
                  <c:v>1100</c:v>
                </c:pt>
                <c:pt idx="12">
                  <c:v>900</c:v>
                </c:pt>
                <c:pt idx="13">
                  <c:v>1100</c:v>
                </c:pt>
                <c:pt idx="14">
                  <c:v>1150</c:v>
                </c:pt>
                <c:pt idx="15">
                  <c:v>1300</c:v>
                </c:pt>
                <c:pt idx="16">
                  <c:v>1200</c:v>
                </c:pt>
                <c:pt idx="17">
                  <c:v>1200</c:v>
                </c:pt>
                <c:pt idx="18">
                  <c:v>1150</c:v>
                </c:pt>
                <c:pt idx="19">
                  <c:v>1150</c:v>
                </c:pt>
                <c:pt idx="20">
                  <c:v>1100</c:v>
                </c:pt>
                <c:pt idx="21">
                  <c:v>900</c:v>
                </c:pt>
                <c:pt idx="22">
                  <c:v>1100</c:v>
                </c:pt>
                <c:pt idx="23">
                  <c:v>950</c:v>
                </c:pt>
                <c:pt idx="24">
                  <c:v>1000</c:v>
                </c:pt>
                <c:pt idx="25">
                  <c:v>1000</c:v>
                </c:pt>
                <c:pt idx="26">
                  <c:v>1100</c:v>
                </c:pt>
                <c:pt idx="27">
                  <c:v>800</c:v>
                </c:pt>
                <c:pt idx="28">
                  <c:v>900</c:v>
                </c:pt>
                <c:pt idx="29">
                  <c:v>1000</c:v>
                </c:pt>
                <c:pt idx="30">
                  <c:v>900</c:v>
                </c:pt>
                <c:pt idx="31">
                  <c:v>900</c:v>
                </c:pt>
                <c:pt idx="32">
                  <c:v>700</c:v>
                </c:pt>
                <c:pt idx="33">
                  <c:v>900</c:v>
                </c:pt>
                <c:pt idx="34">
                  <c:v>950</c:v>
                </c:pt>
                <c:pt idx="35">
                  <c:v>950</c:v>
                </c:pt>
                <c:pt idx="36">
                  <c:v>900</c:v>
                </c:pt>
                <c:pt idx="37">
                  <c:v>600</c:v>
                </c:pt>
                <c:pt idx="38">
                  <c:v>600</c:v>
                </c:pt>
                <c:pt idx="39">
                  <c:v>500</c:v>
                </c:pt>
                <c:pt idx="40">
                  <c:v>550</c:v>
                </c:pt>
                <c:pt idx="41">
                  <c:v>550</c:v>
                </c:pt>
                <c:pt idx="42">
                  <c:v>600</c:v>
                </c:pt>
                <c:pt idx="43">
                  <c:v>700</c:v>
                </c:pt>
                <c:pt idx="44">
                  <c:v>500</c:v>
                </c:pt>
                <c:pt idx="45">
                  <c:v>500</c:v>
                </c:pt>
                <c:pt idx="46">
                  <c:v>500</c:v>
                </c:pt>
                <c:pt idx="47">
                  <c:v>500</c:v>
                </c:pt>
                <c:pt idx="48">
                  <c:v>600</c:v>
                </c:pt>
                <c:pt idx="49">
                  <c:v>460</c:v>
                </c:pt>
                <c:pt idx="50">
                  <c:v>460</c:v>
                </c:pt>
                <c:pt idx="51">
                  <c:v>450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10-4B91-AD19-346336EDE7EE}"/>
            </c:ext>
          </c:extLst>
        </c:ser>
        <c:ser>
          <c:idx val="26"/>
          <c:order val="26"/>
          <c:tx>
            <c:strRef>
              <c:f>'2021年全井戸集計表'!$CN$2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'2021年全井戸集計表'!$CN$3:$CN$54</c:f>
              <c:numCache>
                <c:formatCode>General</c:formatCode>
                <c:ptCount val="52"/>
                <c:pt idx="0">
                  <c:v>12</c:v>
                </c:pt>
                <c:pt idx="1">
                  <c:v>20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15</c:v>
                </c:pt>
                <c:pt idx="10">
                  <c:v>12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12</c:v>
                </c:pt>
                <c:pt idx="20">
                  <c:v>15</c:v>
                </c:pt>
                <c:pt idx="21">
                  <c:v>20</c:v>
                </c:pt>
                <c:pt idx="22">
                  <c:v>15</c:v>
                </c:pt>
                <c:pt idx="23">
                  <c:v>20</c:v>
                </c:pt>
                <c:pt idx="24">
                  <c:v>30</c:v>
                </c:pt>
                <c:pt idx="25">
                  <c:v>20</c:v>
                </c:pt>
                <c:pt idx="26">
                  <c:v>20</c:v>
                </c:pt>
                <c:pt idx="27">
                  <c:v>15</c:v>
                </c:pt>
                <c:pt idx="28">
                  <c:v>12</c:v>
                </c:pt>
                <c:pt idx="29">
                  <c:v>15</c:v>
                </c:pt>
                <c:pt idx="30">
                  <c:v>60</c:v>
                </c:pt>
                <c:pt idx="31">
                  <c:v>20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45</c:v>
                </c:pt>
                <c:pt idx="40">
                  <c:v>25</c:v>
                </c:pt>
                <c:pt idx="41">
                  <c:v>12</c:v>
                </c:pt>
                <c:pt idx="42">
                  <c:v>15</c:v>
                </c:pt>
                <c:pt idx="43">
                  <c:v>15</c:v>
                </c:pt>
                <c:pt idx="44">
                  <c:v>40</c:v>
                </c:pt>
                <c:pt idx="45">
                  <c:v>75</c:v>
                </c:pt>
                <c:pt idx="46">
                  <c:v>20</c:v>
                </c:pt>
                <c:pt idx="47">
                  <c:v>40</c:v>
                </c:pt>
                <c:pt idx="48">
                  <c:v>30</c:v>
                </c:pt>
                <c:pt idx="49">
                  <c:v>30</c:v>
                </c:pt>
                <c:pt idx="50">
                  <c:v>45</c:v>
                </c:pt>
                <c:pt idx="51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A10-4B91-AD19-346336EDE7EE}"/>
            </c:ext>
          </c:extLst>
        </c:ser>
        <c:ser>
          <c:idx val="27"/>
          <c:order val="27"/>
          <c:tx>
            <c:strRef>
              <c:f>'2021年全井戸集計表'!$CO$2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'2021年全井戸集計表'!$CO$3:$CO$54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A10-4B91-AD19-346336EDE7EE}"/>
            </c:ext>
          </c:extLst>
        </c:ser>
        <c:ser>
          <c:idx val="28"/>
          <c:order val="28"/>
          <c:tx>
            <c:strRef>
              <c:f>'2021年全井戸集計表'!$CP$2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'2021年全井戸集計表'!$CP$3:$CP$54</c:f>
              <c:numCache>
                <c:formatCode>General</c:formatCode>
                <c:ptCount val="52"/>
                <c:pt idx="0">
                  <c:v>400</c:v>
                </c:pt>
                <c:pt idx="1">
                  <c:v>380</c:v>
                </c:pt>
                <c:pt idx="2">
                  <c:v>380</c:v>
                </c:pt>
                <c:pt idx="3">
                  <c:v>400</c:v>
                </c:pt>
                <c:pt idx="4">
                  <c:v>500</c:v>
                </c:pt>
                <c:pt idx="5">
                  <c:v>400</c:v>
                </c:pt>
                <c:pt idx="6">
                  <c:v>450</c:v>
                </c:pt>
                <c:pt idx="7">
                  <c:v>480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520</c:v>
                </c:pt>
                <c:pt idx="13">
                  <c:v>600</c:v>
                </c:pt>
                <c:pt idx="14">
                  <c:v>600</c:v>
                </c:pt>
                <c:pt idx="15">
                  <c:v>520</c:v>
                </c:pt>
                <c:pt idx="16">
                  <c:v>550</c:v>
                </c:pt>
                <c:pt idx="17">
                  <c:v>700</c:v>
                </c:pt>
                <c:pt idx="18">
                  <c:v>550</c:v>
                </c:pt>
                <c:pt idx="19">
                  <c:v>700</c:v>
                </c:pt>
                <c:pt idx="20">
                  <c:v>700</c:v>
                </c:pt>
                <c:pt idx="21">
                  <c:v>650</c:v>
                </c:pt>
                <c:pt idx="22">
                  <c:v>600</c:v>
                </c:pt>
                <c:pt idx="23">
                  <c:v>600</c:v>
                </c:pt>
                <c:pt idx="24">
                  <c:v>650</c:v>
                </c:pt>
                <c:pt idx="25">
                  <c:v>750</c:v>
                </c:pt>
                <c:pt idx="26">
                  <c:v>700</c:v>
                </c:pt>
                <c:pt idx="27">
                  <c:v>700</c:v>
                </c:pt>
                <c:pt idx="28">
                  <c:v>700</c:v>
                </c:pt>
                <c:pt idx="29">
                  <c:v>700</c:v>
                </c:pt>
                <c:pt idx="30">
                  <c:v>700</c:v>
                </c:pt>
                <c:pt idx="31">
                  <c:v>500</c:v>
                </c:pt>
                <c:pt idx="32">
                  <c:v>480</c:v>
                </c:pt>
                <c:pt idx="33">
                  <c:v>400</c:v>
                </c:pt>
                <c:pt idx="34">
                  <c:v>500</c:v>
                </c:pt>
                <c:pt idx="35">
                  <c:v>500</c:v>
                </c:pt>
                <c:pt idx="38">
                  <c:v>750</c:v>
                </c:pt>
                <c:pt idx="41">
                  <c:v>600</c:v>
                </c:pt>
                <c:pt idx="42">
                  <c:v>800</c:v>
                </c:pt>
                <c:pt idx="43">
                  <c:v>550</c:v>
                </c:pt>
                <c:pt idx="44">
                  <c:v>900</c:v>
                </c:pt>
                <c:pt idx="45">
                  <c:v>750</c:v>
                </c:pt>
                <c:pt idx="46">
                  <c:v>600</c:v>
                </c:pt>
                <c:pt idx="47">
                  <c:v>750</c:v>
                </c:pt>
                <c:pt idx="48">
                  <c:v>700</c:v>
                </c:pt>
                <c:pt idx="49">
                  <c:v>700</c:v>
                </c:pt>
                <c:pt idx="50">
                  <c:v>700</c:v>
                </c:pt>
                <c:pt idx="51">
                  <c:v>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A10-4B91-AD19-346336EDE7EE}"/>
            </c:ext>
          </c:extLst>
        </c:ser>
        <c:ser>
          <c:idx val="29"/>
          <c:order val="29"/>
          <c:tx>
            <c:strRef>
              <c:f>'2021年全井戸集計表'!$CQ$2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'2021年全井戸集計表'!$CQ$3:$CQ$54</c:f>
              <c:numCache>
                <c:formatCode>General</c:formatCode>
                <c:ptCount val="52"/>
                <c:pt idx="0">
                  <c:v>3300</c:v>
                </c:pt>
                <c:pt idx="1">
                  <c:v>3300</c:v>
                </c:pt>
                <c:pt idx="2">
                  <c:v>3500</c:v>
                </c:pt>
                <c:pt idx="3">
                  <c:v>2700</c:v>
                </c:pt>
                <c:pt idx="4">
                  <c:v>2900</c:v>
                </c:pt>
                <c:pt idx="5">
                  <c:v>3500</c:v>
                </c:pt>
                <c:pt idx="6">
                  <c:v>2800</c:v>
                </c:pt>
                <c:pt idx="7">
                  <c:v>3200</c:v>
                </c:pt>
                <c:pt idx="8">
                  <c:v>2800</c:v>
                </c:pt>
                <c:pt idx="9">
                  <c:v>3000</c:v>
                </c:pt>
                <c:pt idx="10">
                  <c:v>2800</c:v>
                </c:pt>
                <c:pt idx="11">
                  <c:v>3200</c:v>
                </c:pt>
                <c:pt idx="12">
                  <c:v>3300</c:v>
                </c:pt>
                <c:pt idx="13">
                  <c:v>2300</c:v>
                </c:pt>
                <c:pt idx="14">
                  <c:v>2800</c:v>
                </c:pt>
                <c:pt idx="15">
                  <c:v>2800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2900</c:v>
                </c:pt>
                <c:pt idx="20">
                  <c:v>2700</c:v>
                </c:pt>
                <c:pt idx="21">
                  <c:v>3000</c:v>
                </c:pt>
                <c:pt idx="22">
                  <c:v>2500</c:v>
                </c:pt>
                <c:pt idx="23">
                  <c:v>2300</c:v>
                </c:pt>
                <c:pt idx="24">
                  <c:v>2700</c:v>
                </c:pt>
                <c:pt idx="25">
                  <c:v>1900</c:v>
                </c:pt>
                <c:pt idx="26">
                  <c:v>2700</c:v>
                </c:pt>
                <c:pt idx="27">
                  <c:v>2200</c:v>
                </c:pt>
                <c:pt idx="28">
                  <c:v>2500</c:v>
                </c:pt>
                <c:pt idx="29">
                  <c:v>3000</c:v>
                </c:pt>
                <c:pt idx="30">
                  <c:v>2800</c:v>
                </c:pt>
                <c:pt idx="31">
                  <c:v>2500</c:v>
                </c:pt>
                <c:pt idx="32">
                  <c:v>2300</c:v>
                </c:pt>
                <c:pt idx="33">
                  <c:v>2500</c:v>
                </c:pt>
                <c:pt idx="34">
                  <c:v>2300</c:v>
                </c:pt>
                <c:pt idx="35">
                  <c:v>2500</c:v>
                </c:pt>
                <c:pt idx="36">
                  <c:v>1900</c:v>
                </c:pt>
                <c:pt idx="37">
                  <c:v>2500</c:v>
                </c:pt>
                <c:pt idx="38">
                  <c:v>2500</c:v>
                </c:pt>
                <c:pt idx="39">
                  <c:v>2500</c:v>
                </c:pt>
                <c:pt idx="40">
                  <c:v>2800</c:v>
                </c:pt>
                <c:pt idx="41">
                  <c:v>2800</c:v>
                </c:pt>
                <c:pt idx="42">
                  <c:v>2600</c:v>
                </c:pt>
                <c:pt idx="43">
                  <c:v>2800</c:v>
                </c:pt>
                <c:pt idx="44">
                  <c:v>2700</c:v>
                </c:pt>
                <c:pt idx="45">
                  <c:v>2800</c:v>
                </c:pt>
                <c:pt idx="46">
                  <c:v>2600</c:v>
                </c:pt>
                <c:pt idx="47">
                  <c:v>2300</c:v>
                </c:pt>
                <c:pt idx="48">
                  <c:v>2600</c:v>
                </c:pt>
                <c:pt idx="49">
                  <c:v>2500</c:v>
                </c:pt>
                <c:pt idx="50">
                  <c:v>2400</c:v>
                </c:pt>
                <c:pt idx="51">
                  <c:v>2600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A10-4B91-AD19-346336EDE7EE}"/>
            </c:ext>
          </c:extLst>
        </c:ser>
        <c:ser>
          <c:idx val="30"/>
          <c:order val="30"/>
          <c:tx>
            <c:strRef>
              <c:f>'2021年全井戸集計表'!$CR$2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'2021年全井戸集計表'!$CR$3:$CR$54</c:f>
              <c:numCache>
                <c:formatCode>General</c:formatCode>
                <c:ptCount val="52"/>
                <c:pt idx="0">
                  <c:v>1300</c:v>
                </c:pt>
                <c:pt idx="1">
                  <c:v>2500</c:v>
                </c:pt>
                <c:pt idx="2">
                  <c:v>3200</c:v>
                </c:pt>
                <c:pt idx="3">
                  <c:v>1900</c:v>
                </c:pt>
                <c:pt idx="4">
                  <c:v>1900</c:v>
                </c:pt>
                <c:pt idx="5">
                  <c:v>1700</c:v>
                </c:pt>
                <c:pt idx="6">
                  <c:v>1800</c:v>
                </c:pt>
                <c:pt idx="7">
                  <c:v>1700</c:v>
                </c:pt>
                <c:pt idx="8">
                  <c:v>2000</c:v>
                </c:pt>
                <c:pt idx="9">
                  <c:v>1800</c:v>
                </c:pt>
                <c:pt idx="10">
                  <c:v>2300</c:v>
                </c:pt>
                <c:pt idx="11">
                  <c:v>2000</c:v>
                </c:pt>
                <c:pt idx="12">
                  <c:v>2600</c:v>
                </c:pt>
                <c:pt idx="13">
                  <c:v>1600</c:v>
                </c:pt>
                <c:pt idx="14">
                  <c:v>1800</c:v>
                </c:pt>
                <c:pt idx="15">
                  <c:v>2200</c:v>
                </c:pt>
                <c:pt idx="16">
                  <c:v>2800</c:v>
                </c:pt>
                <c:pt idx="17">
                  <c:v>1800</c:v>
                </c:pt>
                <c:pt idx="18">
                  <c:v>2600</c:v>
                </c:pt>
                <c:pt idx="19">
                  <c:v>2200</c:v>
                </c:pt>
                <c:pt idx="20">
                  <c:v>2600</c:v>
                </c:pt>
                <c:pt idx="21">
                  <c:v>1800</c:v>
                </c:pt>
                <c:pt idx="22">
                  <c:v>2400</c:v>
                </c:pt>
                <c:pt idx="23">
                  <c:v>2500</c:v>
                </c:pt>
                <c:pt idx="24">
                  <c:v>3000</c:v>
                </c:pt>
                <c:pt idx="25">
                  <c:v>2800</c:v>
                </c:pt>
                <c:pt idx="26">
                  <c:v>2700</c:v>
                </c:pt>
                <c:pt idx="27">
                  <c:v>2000</c:v>
                </c:pt>
                <c:pt idx="28">
                  <c:v>2600</c:v>
                </c:pt>
                <c:pt idx="29">
                  <c:v>1600</c:v>
                </c:pt>
                <c:pt idx="30">
                  <c:v>1500</c:v>
                </c:pt>
                <c:pt idx="31">
                  <c:v>2600</c:v>
                </c:pt>
                <c:pt idx="32">
                  <c:v>1500</c:v>
                </c:pt>
                <c:pt idx="33">
                  <c:v>2300</c:v>
                </c:pt>
                <c:pt idx="34">
                  <c:v>1600</c:v>
                </c:pt>
                <c:pt idx="35">
                  <c:v>2500</c:v>
                </c:pt>
                <c:pt idx="36">
                  <c:v>2500</c:v>
                </c:pt>
                <c:pt idx="37">
                  <c:v>2300</c:v>
                </c:pt>
                <c:pt idx="38">
                  <c:v>2200</c:v>
                </c:pt>
                <c:pt idx="39">
                  <c:v>2500</c:v>
                </c:pt>
                <c:pt idx="40">
                  <c:v>1900</c:v>
                </c:pt>
                <c:pt idx="41">
                  <c:v>2800</c:v>
                </c:pt>
                <c:pt idx="42">
                  <c:v>2400</c:v>
                </c:pt>
                <c:pt idx="43">
                  <c:v>2000</c:v>
                </c:pt>
                <c:pt idx="44">
                  <c:v>1900</c:v>
                </c:pt>
                <c:pt idx="45">
                  <c:v>2100</c:v>
                </c:pt>
                <c:pt idx="46">
                  <c:v>2400</c:v>
                </c:pt>
                <c:pt idx="47">
                  <c:v>2200</c:v>
                </c:pt>
                <c:pt idx="48">
                  <c:v>2300</c:v>
                </c:pt>
                <c:pt idx="49">
                  <c:v>1800</c:v>
                </c:pt>
                <c:pt idx="50">
                  <c:v>1000</c:v>
                </c:pt>
                <c:pt idx="51">
                  <c:v>2000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A10-4B91-AD19-346336EDE7EE}"/>
            </c:ext>
          </c:extLst>
        </c:ser>
        <c:ser>
          <c:idx val="31"/>
          <c:order val="31"/>
          <c:tx>
            <c:strRef>
              <c:f>'2021年全井戸集計表'!$CS$2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'2021年全井戸集計表'!$CS$3:$CS$54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10</c:v>
                </c:pt>
                <c:pt idx="12">
                  <c:v>8</c:v>
                </c:pt>
                <c:pt idx="13">
                  <c:v>10</c:v>
                </c:pt>
                <c:pt idx="14">
                  <c:v>8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8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8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A10-4B91-AD19-346336EDE7EE}"/>
            </c:ext>
          </c:extLst>
        </c:ser>
        <c:ser>
          <c:idx val="32"/>
          <c:order val="32"/>
          <c:tx>
            <c:strRef>
              <c:f>'2021年全井戸集計表'!$CT$2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'2021年全井戸集計表'!$CT$3:$CT$54</c:f>
              <c:numCache>
                <c:formatCode>General</c:formatCode>
                <c:ptCount val="52"/>
                <c:pt idx="0">
                  <c:v>60</c:v>
                </c:pt>
                <c:pt idx="1">
                  <c:v>45</c:v>
                </c:pt>
                <c:pt idx="2">
                  <c:v>50</c:v>
                </c:pt>
                <c:pt idx="3">
                  <c:v>40</c:v>
                </c:pt>
                <c:pt idx="4">
                  <c:v>50</c:v>
                </c:pt>
                <c:pt idx="5">
                  <c:v>30</c:v>
                </c:pt>
                <c:pt idx="6">
                  <c:v>35</c:v>
                </c:pt>
                <c:pt idx="7">
                  <c:v>35</c:v>
                </c:pt>
                <c:pt idx="8">
                  <c:v>40</c:v>
                </c:pt>
                <c:pt idx="9">
                  <c:v>35</c:v>
                </c:pt>
                <c:pt idx="10">
                  <c:v>40</c:v>
                </c:pt>
                <c:pt idx="11">
                  <c:v>35</c:v>
                </c:pt>
                <c:pt idx="12">
                  <c:v>30</c:v>
                </c:pt>
                <c:pt idx="13">
                  <c:v>25</c:v>
                </c:pt>
                <c:pt idx="14">
                  <c:v>12</c:v>
                </c:pt>
                <c:pt idx="15">
                  <c:v>20</c:v>
                </c:pt>
                <c:pt idx="16">
                  <c:v>25</c:v>
                </c:pt>
                <c:pt idx="17">
                  <c:v>30</c:v>
                </c:pt>
                <c:pt idx="18">
                  <c:v>25</c:v>
                </c:pt>
                <c:pt idx="19">
                  <c:v>40</c:v>
                </c:pt>
                <c:pt idx="20">
                  <c:v>40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30</c:v>
                </c:pt>
                <c:pt idx="25">
                  <c:v>30</c:v>
                </c:pt>
                <c:pt idx="26">
                  <c:v>15</c:v>
                </c:pt>
                <c:pt idx="27">
                  <c:v>15</c:v>
                </c:pt>
                <c:pt idx="28">
                  <c:v>20</c:v>
                </c:pt>
                <c:pt idx="29">
                  <c:v>15</c:v>
                </c:pt>
                <c:pt idx="30">
                  <c:v>20</c:v>
                </c:pt>
                <c:pt idx="31">
                  <c:v>25</c:v>
                </c:pt>
                <c:pt idx="32">
                  <c:v>30</c:v>
                </c:pt>
                <c:pt idx="33">
                  <c:v>20</c:v>
                </c:pt>
                <c:pt idx="34">
                  <c:v>12</c:v>
                </c:pt>
                <c:pt idx="35">
                  <c:v>25</c:v>
                </c:pt>
                <c:pt idx="36">
                  <c:v>30</c:v>
                </c:pt>
                <c:pt idx="37">
                  <c:v>20</c:v>
                </c:pt>
                <c:pt idx="38">
                  <c:v>30</c:v>
                </c:pt>
                <c:pt idx="39">
                  <c:v>15</c:v>
                </c:pt>
                <c:pt idx="40">
                  <c:v>25</c:v>
                </c:pt>
                <c:pt idx="41">
                  <c:v>15</c:v>
                </c:pt>
                <c:pt idx="42">
                  <c:v>28</c:v>
                </c:pt>
                <c:pt idx="43">
                  <c:v>25</c:v>
                </c:pt>
                <c:pt idx="44">
                  <c:v>25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25</c:v>
                </c:pt>
                <c:pt idx="49">
                  <c:v>20</c:v>
                </c:pt>
                <c:pt idx="50">
                  <c:v>30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A10-4B91-AD19-346336EDE7EE}"/>
            </c:ext>
          </c:extLst>
        </c:ser>
        <c:ser>
          <c:idx val="33"/>
          <c:order val="33"/>
          <c:tx>
            <c:strRef>
              <c:f>'2021年全井戸集計表'!$CU$2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'2021年全井戸集計表'!$CU$3:$CU$54</c:f>
              <c:numCache>
                <c:formatCode>General</c:formatCode>
                <c:ptCount val="52"/>
                <c:pt idx="0">
                  <c:v>70</c:v>
                </c:pt>
                <c:pt idx="1">
                  <c:v>80</c:v>
                </c:pt>
                <c:pt idx="2">
                  <c:v>90</c:v>
                </c:pt>
                <c:pt idx="3">
                  <c:v>110</c:v>
                </c:pt>
                <c:pt idx="4">
                  <c:v>100</c:v>
                </c:pt>
                <c:pt idx="5">
                  <c:v>150</c:v>
                </c:pt>
                <c:pt idx="6">
                  <c:v>130</c:v>
                </c:pt>
                <c:pt idx="7">
                  <c:v>150</c:v>
                </c:pt>
                <c:pt idx="8">
                  <c:v>130</c:v>
                </c:pt>
                <c:pt idx="9">
                  <c:v>150</c:v>
                </c:pt>
                <c:pt idx="10">
                  <c:v>75</c:v>
                </c:pt>
                <c:pt idx="11">
                  <c:v>90</c:v>
                </c:pt>
                <c:pt idx="12">
                  <c:v>60</c:v>
                </c:pt>
                <c:pt idx="13">
                  <c:v>35</c:v>
                </c:pt>
                <c:pt idx="14">
                  <c:v>30</c:v>
                </c:pt>
                <c:pt idx="15">
                  <c:v>30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40</c:v>
                </c:pt>
                <c:pt idx="23">
                  <c:v>40</c:v>
                </c:pt>
                <c:pt idx="24">
                  <c:v>35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45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45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45</c:v>
                </c:pt>
                <c:pt idx="42">
                  <c:v>40</c:v>
                </c:pt>
                <c:pt idx="43">
                  <c:v>40</c:v>
                </c:pt>
                <c:pt idx="44">
                  <c:v>45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A10-4B91-AD19-346336EDE7EE}"/>
            </c:ext>
          </c:extLst>
        </c:ser>
        <c:ser>
          <c:idx val="34"/>
          <c:order val="34"/>
          <c:tx>
            <c:strRef>
              <c:f>'2021年全井戸集計表'!$CV$2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'2021年全井戸集計表'!$CV$3:$CV$54</c:f>
              <c:numCache>
                <c:formatCode>General</c:formatCode>
                <c:ptCount val="52"/>
                <c:pt idx="0">
                  <c:v>25</c:v>
                </c:pt>
                <c:pt idx="1">
                  <c:v>20</c:v>
                </c:pt>
                <c:pt idx="2">
                  <c:v>30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30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20</c:v>
                </c:pt>
                <c:pt idx="13">
                  <c:v>30</c:v>
                </c:pt>
                <c:pt idx="14">
                  <c:v>20</c:v>
                </c:pt>
                <c:pt idx="15">
                  <c:v>20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30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30</c:v>
                </c:pt>
                <c:pt idx="30">
                  <c:v>25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28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35</c:v>
                </c:pt>
                <c:pt idx="47">
                  <c:v>30</c:v>
                </c:pt>
                <c:pt idx="48">
                  <c:v>40</c:v>
                </c:pt>
                <c:pt idx="49">
                  <c:v>30</c:v>
                </c:pt>
                <c:pt idx="50">
                  <c:v>30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A10-4B91-AD19-346336EDE7EE}"/>
            </c:ext>
          </c:extLst>
        </c:ser>
        <c:ser>
          <c:idx val="35"/>
          <c:order val="35"/>
          <c:tx>
            <c:strRef>
              <c:f>'2021年全井戸集計表'!$CW$2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'2021年全井戸集計表'!$CW$3:$CW$54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5</c:v>
                </c:pt>
                <c:pt idx="14">
                  <c:v>5</c:v>
                </c:pt>
                <c:pt idx="15">
                  <c:v>10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10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5</c:v>
                </c:pt>
                <c:pt idx="30">
                  <c:v>15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A10-4B91-AD19-346336EDE7EE}"/>
            </c:ext>
          </c:extLst>
        </c:ser>
        <c:ser>
          <c:idx val="36"/>
          <c:order val="36"/>
          <c:tx>
            <c:strRef>
              <c:f>'2021年全井戸集計表'!$CX$2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'2021年全井戸集計表'!$CX$3:$CX$54</c:f>
              <c:numCache>
                <c:formatCode>General</c:formatCode>
                <c:ptCount val="52"/>
                <c:pt idx="0">
                  <c:v>10</c:v>
                </c:pt>
                <c:pt idx="1">
                  <c:v>15</c:v>
                </c:pt>
                <c:pt idx="2">
                  <c:v>10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20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8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20</c:v>
                </c:pt>
                <c:pt idx="20">
                  <c:v>8</c:v>
                </c:pt>
                <c:pt idx="21">
                  <c:v>12</c:v>
                </c:pt>
                <c:pt idx="22">
                  <c:v>10</c:v>
                </c:pt>
                <c:pt idx="23">
                  <c:v>12</c:v>
                </c:pt>
                <c:pt idx="24">
                  <c:v>10</c:v>
                </c:pt>
                <c:pt idx="25">
                  <c:v>15</c:v>
                </c:pt>
                <c:pt idx="26">
                  <c:v>10</c:v>
                </c:pt>
                <c:pt idx="27">
                  <c:v>12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12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12</c:v>
                </c:pt>
                <c:pt idx="37">
                  <c:v>10</c:v>
                </c:pt>
                <c:pt idx="38">
                  <c:v>12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8</c:v>
                </c:pt>
                <c:pt idx="43">
                  <c:v>10</c:v>
                </c:pt>
                <c:pt idx="44">
                  <c:v>8</c:v>
                </c:pt>
                <c:pt idx="45">
                  <c:v>8</c:v>
                </c:pt>
                <c:pt idx="46">
                  <c:v>10</c:v>
                </c:pt>
                <c:pt idx="47">
                  <c:v>8</c:v>
                </c:pt>
                <c:pt idx="48">
                  <c:v>10</c:v>
                </c:pt>
                <c:pt idx="49">
                  <c:v>8</c:v>
                </c:pt>
                <c:pt idx="50">
                  <c:v>8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A10-4B91-AD19-346336EDE7EE}"/>
            </c:ext>
          </c:extLst>
        </c:ser>
        <c:ser>
          <c:idx val="37"/>
          <c:order val="37"/>
          <c:tx>
            <c:strRef>
              <c:f>'2021年全井戸集計表'!$CY$2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'2021年全井戸集計表'!$CY$3:$CY$54</c:f>
              <c:numCache>
                <c:formatCode>General</c:formatCode>
                <c:ptCount val="52"/>
                <c:pt idx="0">
                  <c:v>700</c:v>
                </c:pt>
                <c:pt idx="1">
                  <c:v>900</c:v>
                </c:pt>
                <c:pt idx="2">
                  <c:v>850</c:v>
                </c:pt>
                <c:pt idx="3">
                  <c:v>1000</c:v>
                </c:pt>
                <c:pt idx="4">
                  <c:v>800</c:v>
                </c:pt>
                <c:pt idx="5">
                  <c:v>1000</c:v>
                </c:pt>
                <c:pt idx="6">
                  <c:v>800</c:v>
                </c:pt>
                <c:pt idx="7">
                  <c:v>1100</c:v>
                </c:pt>
                <c:pt idx="8">
                  <c:v>800</c:v>
                </c:pt>
                <c:pt idx="9">
                  <c:v>1000</c:v>
                </c:pt>
                <c:pt idx="10">
                  <c:v>900</c:v>
                </c:pt>
                <c:pt idx="11">
                  <c:v>900</c:v>
                </c:pt>
                <c:pt idx="12">
                  <c:v>1100</c:v>
                </c:pt>
                <c:pt idx="13">
                  <c:v>900</c:v>
                </c:pt>
                <c:pt idx="14">
                  <c:v>1100</c:v>
                </c:pt>
                <c:pt idx="15">
                  <c:v>850</c:v>
                </c:pt>
                <c:pt idx="16">
                  <c:v>1100</c:v>
                </c:pt>
                <c:pt idx="17">
                  <c:v>800</c:v>
                </c:pt>
                <c:pt idx="18">
                  <c:v>1000</c:v>
                </c:pt>
                <c:pt idx="19">
                  <c:v>600</c:v>
                </c:pt>
                <c:pt idx="20">
                  <c:v>1000</c:v>
                </c:pt>
                <c:pt idx="21">
                  <c:v>750</c:v>
                </c:pt>
                <c:pt idx="22">
                  <c:v>1100</c:v>
                </c:pt>
                <c:pt idx="23">
                  <c:v>850</c:v>
                </c:pt>
                <c:pt idx="24">
                  <c:v>1000</c:v>
                </c:pt>
                <c:pt idx="25">
                  <c:v>800</c:v>
                </c:pt>
                <c:pt idx="26">
                  <c:v>1100</c:v>
                </c:pt>
                <c:pt idx="27">
                  <c:v>700</c:v>
                </c:pt>
                <c:pt idx="28">
                  <c:v>1000</c:v>
                </c:pt>
                <c:pt idx="29">
                  <c:v>500</c:v>
                </c:pt>
                <c:pt idx="30">
                  <c:v>750</c:v>
                </c:pt>
                <c:pt idx="31">
                  <c:v>1000</c:v>
                </c:pt>
                <c:pt idx="32">
                  <c:v>630</c:v>
                </c:pt>
                <c:pt idx="33">
                  <c:v>900</c:v>
                </c:pt>
                <c:pt idx="34">
                  <c:v>950</c:v>
                </c:pt>
                <c:pt idx="35">
                  <c:v>1000</c:v>
                </c:pt>
                <c:pt idx="36">
                  <c:v>600</c:v>
                </c:pt>
                <c:pt idx="37">
                  <c:v>750</c:v>
                </c:pt>
                <c:pt idx="38">
                  <c:v>600</c:v>
                </c:pt>
                <c:pt idx="39">
                  <c:v>1000</c:v>
                </c:pt>
                <c:pt idx="40">
                  <c:v>350</c:v>
                </c:pt>
                <c:pt idx="41">
                  <c:v>500</c:v>
                </c:pt>
                <c:pt idx="42">
                  <c:v>550</c:v>
                </c:pt>
                <c:pt idx="43">
                  <c:v>800</c:v>
                </c:pt>
                <c:pt idx="44">
                  <c:v>450</c:v>
                </c:pt>
                <c:pt idx="45">
                  <c:v>350</c:v>
                </c:pt>
                <c:pt idx="46">
                  <c:v>600</c:v>
                </c:pt>
                <c:pt idx="47">
                  <c:v>380</c:v>
                </c:pt>
                <c:pt idx="48">
                  <c:v>600</c:v>
                </c:pt>
                <c:pt idx="49">
                  <c:v>550</c:v>
                </c:pt>
                <c:pt idx="50">
                  <c:v>400</c:v>
                </c:pt>
                <c:pt idx="51">
                  <c:v>350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FA10-4B91-AD19-346336EDE7EE}"/>
            </c:ext>
          </c:extLst>
        </c:ser>
        <c:ser>
          <c:idx val="38"/>
          <c:order val="38"/>
          <c:tx>
            <c:strRef>
              <c:f>'2021年全井戸集計表'!$CZ$2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'2021年全井戸集計表'!$CZ$3:$CZ$54</c:f>
              <c:numCache>
                <c:formatCode>General</c:formatCode>
                <c:ptCount val="52"/>
                <c:pt idx="0">
                  <c:v>3200</c:v>
                </c:pt>
                <c:pt idx="1">
                  <c:v>4000</c:v>
                </c:pt>
                <c:pt idx="2">
                  <c:v>3800</c:v>
                </c:pt>
                <c:pt idx="3">
                  <c:v>4000</c:v>
                </c:pt>
                <c:pt idx="4">
                  <c:v>3600</c:v>
                </c:pt>
                <c:pt idx="5">
                  <c:v>3800</c:v>
                </c:pt>
                <c:pt idx="6">
                  <c:v>3500</c:v>
                </c:pt>
                <c:pt idx="7">
                  <c:v>3700</c:v>
                </c:pt>
                <c:pt idx="8">
                  <c:v>2000</c:v>
                </c:pt>
                <c:pt idx="9">
                  <c:v>3800</c:v>
                </c:pt>
                <c:pt idx="10">
                  <c:v>3000</c:v>
                </c:pt>
                <c:pt idx="11">
                  <c:v>4000</c:v>
                </c:pt>
                <c:pt idx="12">
                  <c:v>4000</c:v>
                </c:pt>
                <c:pt idx="13">
                  <c:v>3600</c:v>
                </c:pt>
                <c:pt idx="14">
                  <c:v>3800</c:v>
                </c:pt>
                <c:pt idx="15">
                  <c:v>3200</c:v>
                </c:pt>
                <c:pt idx="16">
                  <c:v>3600</c:v>
                </c:pt>
                <c:pt idx="17">
                  <c:v>3000</c:v>
                </c:pt>
                <c:pt idx="18">
                  <c:v>3700</c:v>
                </c:pt>
                <c:pt idx="19">
                  <c:v>3500</c:v>
                </c:pt>
                <c:pt idx="20">
                  <c:v>3500</c:v>
                </c:pt>
                <c:pt idx="21">
                  <c:v>3800</c:v>
                </c:pt>
                <c:pt idx="22">
                  <c:v>3800</c:v>
                </c:pt>
                <c:pt idx="23">
                  <c:v>3200</c:v>
                </c:pt>
                <c:pt idx="24">
                  <c:v>3700</c:v>
                </c:pt>
                <c:pt idx="25">
                  <c:v>3500</c:v>
                </c:pt>
                <c:pt idx="26">
                  <c:v>3600</c:v>
                </c:pt>
                <c:pt idx="27">
                  <c:v>3000</c:v>
                </c:pt>
                <c:pt idx="28">
                  <c:v>3600</c:v>
                </c:pt>
                <c:pt idx="29">
                  <c:v>3600</c:v>
                </c:pt>
                <c:pt idx="30">
                  <c:v>3000</c:v>
                </c:pt>
                <c:pt idx="31">
                  <c:v>3200</c:v>
                </c:pt>
                <c:pt idx="32">
                  <c:v>3000</c:v>
                </c:pt>
                <c:pt idx="33">
                  <c:v>3500</c:v>
                </c:pt>
                <c:pt idx="34">
                  <c:v>3800</c:v>
                </c:pt>
                <c:pt idx="35">
                  <c:v>3800</c:v>
                </c:pt>
                <c:pt idx="36">
                  <c:v>2800</c:v>
                </c:pt>
                <c:pt idx="37">
                  <c:v>3200</c:v>
                </c:pt>
                <c:pt idx="38">
                  <c:v>3000</c:v>
                </c:pt>
                <c:pt idx="39">
                  <c:v>3200</c:v>
                </c:pt>
                <c:pt idx="40">
                  <c:v>3200</c:v>
                </c:pt>
                <c:pt idx="41">
                  <c:v>3500</c:v>
                </c:pt>
                <c:pt idx="42">
                  <c:v>4000</c:v>
                </c:pt>
                <c:pt idx="43">
                  <c:v>3600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3800</c:v>
                </c:pt>
                <c:pt idx="48">
                  <c:v>3300</c:v>
                </c:pt>
                <c:pt idx="49">
                  <c:v>3400</c:v>
                </c:pt>
                <c:pt idx="50">
                  <c:v>2800</c:v>
                </c:pt>
                <c:pt idx="51">
                  <c:v>2600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FA10-4B91-AD19-346336EDE7EE}"/>
            </c:ext>
          </c:extLst>
        </c:ser>
        <c:ser>
          <c:idx val="39"/>
          <c:order val="39"/>
          <c:tx>
            <c:strRef>
              <c:f>'2021年全井戸集計表'!$DA$2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'2021年全井戸集計表'!$DA$3:$DA$54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  <c:pt idx="13">
                  <c:v>15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12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12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20</c:v>
                </c:pt>
                <c:pt idx="28">
                  <c:v>15</c:v>
                </c:pt>
                <c:pt idx="29">
                  <c:v>15</c:v>
                </c:pt>
                <c:pt idx="30">
                  <c:v>12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12</c:v>
                </c:pt>
                <c:pt idx="35">
                  <c:v>15</c:v>
                </c:pt>
                <c:pt idx="36">
                  <c:v>12</c:v>
                </c:pt>
                <c:pt idx="37">
                  <c:v>20</c:v>
                </c:pt>
                <c:pt idx="38">
                  <c:v>12</c:v>
                </c:pt>
                <c:pt idx="39">
                  <c:v>20</c:v>
                </c:pt>
                <c:pt idx="40">
                  <c:v>12</c:v>
                </c:pt>
                <c:pt idx="41">
                  <c:v>20</c:v>
                </c:pt>
                <c:pt idx="42">
                  <c:v>12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12</c:v>
                </c:pt>
                <c:pt idx="48">
                  <c:v>15</c:v>
                </c:pt>
                <c:pt idx="49">
                  <c:v>15</c:v>
                </c:pt>
                <c:pt idx="50">
                  <c:v>20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FA10-4B91-AD19-346336EDE7EE}"/>
            </c:ext>
          </c:extLst>
        </c:ser>
        <c:ser>
          <c:idx val="40"/>
          <c:order val="40"/>
          <c:tx>
            <c:strRef>
              <c:f>'2021年全井戸集計表'!$DB$2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'2021年全井戸集計表'!$DB$3:$DB$54</c:f>
              <c:numCache>
                <c:formatCode>General</c:formatCode>
                <c:ptCount val="52"/>
                <c:pt idx="0">
                  <c:v>480</c:v>
                </c:pt>
                <c:pt idx="1">
                  <c:v>530</c:v>
                </c:pt>
                <c:pt idx="2">
                  <c:v>500</c:v>
                </c:pt>
                <c:pt idx="3">
                  <c:v>350</c:v>
                </c:pt>
                <c:pt idx="4">
                  <c:v>250</c:v>
                </c:pt>
                <c:pt idx="5">
                  <c:v>260</c:v>
                </c:pt>
                <c:pt idx="6">
                  <c:v>50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100</c:v>
                </c:pt>
                <c:pt idx="11">
                  <c:v>130</c:v>
                </c:pt>
                <c:pt idx="12">
                  <c:v>150</c:v>
                </c:pt>
                <c:pt idx="13">
                  <c:v>180</c:v>
                </c:pt>
                <c:pt idx="14">
                  <c:v>380</c:v>
                </c:pt>
                <c:pt idx="15">
                  <c:v>400</c:v>
                </c:pt>
                <c:pt idx="16">
                  <c:v>250</c:v>
                </c:pt>
                <c:pt idx="17">
                  <c:v>200</c:v>
                </c:pt>
                <c:pt idx="18">
                  <c:v>200</c:v>
                </c:pt>
                <c:pt idx="19">
                  <c:v>280</c:v>
                </c:pt>
                <c:pt idx="20">
                  <c:v>300</c:v>
                </c:pt>
                <c:pt idx="21">
                  <c:v>480</c:v>
                </c:pt>
                <c:pt idx="22">
                  <c:v>480</c:v>
                </c:pt>
                <c:pt idx="23">
                  <c:v>480</c:v>
                </c:pt>
                <c:pt idx="24">
                  <c:v>550</c:v>
                </c:pt>
                <c:pt idx="25">
                  <c:v>330</c:v>
                </c:pt>
                <c:pt idx="26">
                  <c:v>150</c:v>
                </c:pt>
                <c:pt idx="27">
                  <c:v>420</c:v>
                </c:pt>
                <c:pt idx="28">
                  <c:v>280</c:v>
                </c:pt>
                <c:pt idx="29">
                  <c:v>400</c:v>
                </c:pt>
                <c:pt idx="30">
                  <c:v>400</c:v>
                </c:pt>
                <c:pt idx="31">
                  <c:v>350</c:v>
                </c:pt>
                <c:pt idx="32">
                  <c:v>350</c:v>
                </c:pt>
                <c:pt idx="33">
                  <c:v>450</c:v>
                </c:pt>
                <c:pt idx="34">
                  <c:v>550</c:v>
                </c:pt>
                <c:pt idx="35">
                  <c:v>500</c:v>
                </c:pt>
                <c:pt idx="36">
                  <c:v>450</c:v>
                </c:pt>
                <c:pt idx="37">
                  <c:v>400</c:v>
                </c:pt>
                <c:pt idx="38">
                  <c:v>450</c:v>
                </c:pt>
                <c:pt idx="39">
                  <c:v>200</c:v>
                </c:pt>
                <c:pt idx="40">
                  <c:v>380</c:v>
                </c:pt>
                <c:pt idx="41">
                  <c:v>380</c:v>
                </c:pt>
                <c:pt idx="42">
                  <c:v>300</c:v>
                </c:pt>
                <c:pt idx="43">
                  <c:v>210</c:v>
                </c:pt>
                <c:pt idx="44">
                  <c:v>230</c:v>
                </c:pt>
                <c:pt idx="45">
                  <c:v>140</c:v>
                </c:pt>
                <c:pt idx="46">
                  <c:v>110</c:v>
                </c:pt>
                <c:pt idx="47">
                  <c:v>150</c:v>
                </c:pt>
                <c:pt idx="48">
                  <c:v>140</c:v>
                </c:pt>
                <c:pt idx="49">
                  <c:v>140</c:v>
                </c:pt>
                <c:pt idx="50">
                  <c:v>110</c:v>
                </c:pt>
                <c:pt idx="51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FA10-4B91-AD19-346336EDE7EE}"/>
            </c:ext>
          </c:extLst>
        </c:ser>
        <c:ser>
          <c:idx val="41"/>
          <c:order val="41"/>
          <c:tx>
            <c:strRef>
              <c:f>'2021年全井戸集計表'!$DC$2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'2021年全井戸集計表'!$DC$3:$DC$54</c:f>
              <c:numCache>
                <c:formatCode>General</c:formatCode>
                <c:ptCount val="52"/>
                <c:pt idx="0">
                  <c:v>200</c:v>
                </c:pt>
                <c:pt idx="1">
                  <c:v>190</c:v>
                </c:pt>
                <c:pt idx="2">
                  <c:v>170</c:v>
                </c:pt>
                <c:pt idx="3">
                  <c:v>180</c:v>
                </c:pt>
                <c:pt idx="4">
                  <c:v>160</c:v>
                </c:pt>
                <c:pt idx="5">
                  <c:v>200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140</c:v>
                </c:pt>
                <c:pt idx="10">
                  <c:v>130</c:v>
                </c:pt>
                <c:pt idx="11">
                  <c:v>140</c:v>
                </c:pt>
                <c:pt idx="12">
                  <c:v>150</c:v>
                </c:pt>
                <c:pt idx="13">
                  <c:v>200</c:v>
                </c:pt>
                <c:pt idx="14">
                  <c:v>190</c:v>
                </c:pt>
                <c:pt idx="15">
                  <c:v>150</c:v>
                </c:pt>
                <c:pt idx="16">
                  <c:v>170</c:v>
                </c:pt>
                <c:pt idx="17">
                  <c:v>150</c:v>
                </c:pt>
                <c:pt idx="18">
                  <c:v>140</c:v>
                </c:pt>
                <c:pt idx="19">
                  <c:v>140</c:v>
                </c:pt>
                <c:pt idx="20">
                  <c:v>140</c:v>
                </c:pt>
                <c:pt idx="21">
                  <c:v>150</c:v>
                </c:pt>
                <c:pt idx="22">
                  <c:v>190</c:v>
                </c:pt>
                <c:pt idx="23">
                  <c:v>180</c:v>
                </c:pt>
                <c:pt idx="24">
                  <c:v>150</c:v>
                </c:pt>
                <c:pt idx="25">
                  <c:v>150</c:v>
                </c:pt>
                <c:pt idx="26">
                  <c:v>160</c:v>
                </c:pt>
                <c:pt idx="27">
                  <c:v>150</c:v>
                </c:pt>
                <c:pt idx="28">
                  <c:v>150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160</c:v>
                </c:pt>
                <c:pt idx="33">
                  <c:v>150</c:v>
                </c:pt>
                <c:pt idx="34">
                  <c:v>140</c:v>
                </c:pt>
                <c:pt idx="35">
                  <c:v>150</c:v>
                </c:pt>
                <c:pt idx="36">
                  <c:v>150</c:v>
                </c:pt>
                <c:pt idx="37">
                  <c:v>160</c:v>
                </c:pt>
                <c:pt idx="38">
                  <c:v>150</c:v>
                </c:pt>
                <c:pt idx="39">
                  <c:v>150</c:v>
                </c:pt>
                <c:pt idx="40">
                  <c:v>150</c:v>
                </c:pt>
                <c:pt idx="41">
                  <c:v>150</c:v>
                </c:pt>
                <c:pt idx="42">
                  <c:v>150</c:v>
                </c:pt>
                <c:pt idx="43">
                  <c:v>150</c:v>
                </c:pt>
                <c:pt idx="44">
                  <c:v>150</c:v>
                </c:pt>
                <c:pt idx="45">
                  <c:v>150</c:v>
                </c:pt>
                <c:pt idx="46">
                  <c:v>140</c:v>
                </c:pt>
                <c:pt idx="47">
                  <c:v>140</c:v>
                </c:pt>
                <c:pt idx="48">
                  <c:v>140</c:v>
                </c:pt>
                <c:pt idx="49">
                  <c:v>140</c:v>
                </c:pt>
                <c:pt idx="50">
                  <c:v>150</c:v>
                </c:pt>
                <c:pt idx="51">
                  <c:v>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FA10-4B91-AD19-346336EDE7EE}"/>
            </c:ext>
          </c:extLst>
        </c:ser>
        <c:ser>
          <c:idx val="42"/>
          <c:order val="42"/>
          <c:tx>
            <c:strRef>
              <c:f>'2021年全井戸集計表'!$DD$2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'2021年全井戸集計表'!$DD$3:$DD$54</c:f>
              <c:numCache>
                <c:formatCode>General</c:formatCode>
                <c:ptCount val="52"/>
                <c:pt idx="0">
                  <c:v>100</c:v>
                </c:pt>
                <c:pt idx="1">
                  <c:v>100</c:v>
                </c:pt>
                <c:pt idx="2">
                  <c:v>120</c:v>
                </c:pt>
                <c:pt idx="3">
                  <c:v>90</c:v>
                </c:pt>
                <c:pt idx="4">
                  <c:v>120</c:v>
                </c:pt>
                <c:pt idx="5">
                  <c:v>75</c:v>
                </c:pt>
                <c:pt idx="6">
                  <c:v>70</c:v>
                </c:pt>
                <c:pt idx="7">
                  <c:v>60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75</c:v>
                </c:pt>
                <c:pt idx="13">
                  <c:v>70</c:v>
                </c:pt>
                <c:pt idx="14">
                  <c:v>75</c:v>
                </c:pt>
                <c:pt idx="15">
                  <c:v>110</c:v>
                </c:pt>
                <c:pt idx="16">
                  <c:v>100</c:v>
                </c:pt>
                <c:pt idx="17">
                  <c:v>90</c:v>
                </c:pt>
                <c:pt idx="18">
                  <c:v>75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75</c:v>
                </c:pt>
                <c:pt idx="23">
                  <c:v>100</c:v>
                </c:pt>
                <c:pt idx="24">
                  <c:v>100</c:v>
                </c:pt>
                <c:pt idx="25">
                  <c:v>130</c:v>
                </c:pt>
                <c:pt idx="26">
                  <c:v>140</c:v>
                </c:pt>
                <c:pt idx="27">
                  <c:v>140</c:v>
                </c:pt>
                <c:pt idx="28">
                  <c:v>140</c:v>
                </c:pt>
                <c:pt idx="29">
                  <c:v>140</c:v>
                </c:pt>
                <c:pt idx="30">
                  <c:v>120</c:v>
                </c:pt>
                <c:pt idx="31">
                  <c:v>150</c:v>
                </c:pt>
                <c:pt idx="32">
                  <c:v>150</c:v>
                </c:pt>
                <c:pt idx="33">
                  <c:v>140</c:v>
                </c:pt>
                <c:pt idx="34">
                  <c:v>150</c:v>
                </c:pt>
                <c:pt idx="35">
                  <c:v>140</c:v>
                </c:pt>
                <c:pt idx="36">
                  <c:v>150</c:v>
                </c:pt>
                <c:pt idx="37">
                  <c:v>140</c:v>
                </c:pt>
                <c:pt idx="38">
                  <c:v>140</c:v>
                </c:pt>
                <c:pt idx="39">
                  <c:v>140</c:v>
                </c:pt>
                <c:pt idx="40">
                  <c:v>150</c:v>
                </c:pt>
                <c:pt idx="41">
                  <c:v>150</c:v>
                </c:pt>
                <c:pt idx="42">
                  <c:v>160</c:v>
                </c:pt>
                <c:pt idx="43">
                  <c:v>150</c:v>
                </c:pt>
                <c:pt idx="44">
                  <c:v>120</c:v>
                </c:pt>
                <c:pt idx="45">
                  <c:v>120</c:v>
                </c:pt>
                <c:pt idx="46">
                  <c:v>90</c:v>
                </c:pt>
                <c:pt idx="47">
                  <c:v>90</c:v>
                </c:pt>
                <c:pt idx="48">
                  <c:v>75</c:v>
                </c:pt>
                <c:pt idx="49">
                  <c:v>75</c:v>
                </c:pt>
                <c:pt idx="50">
                  <c:v>90</c:v>
                </c:pt>
                <c:pt idx="51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FA10-4B91-AD19-346336EDE7EE}"/>
            </c:ext>
          </c:extLst>
        </c:ser>
        <c:ser>
          <c:idx val="43"/>
          <c:order val="43"/>
          <c:tx>
            <c:strRef>
              <c:f>'2021年全井戸集計表'!$DE$2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'2021年全井戸集計表'!$DE$3:$DE$54</c:f>
              <c:numCache>
                <c:formatCode>General</c:formatCode>
                <c:ptCount val="52"/>
                <c:pt idx="6">
                  <c:v>90</c:v>
                </c:pt>
                <c:pt idx="7">
                  <c:v>130</c:v>
                </c:pt>
                <c:pt idx="8">
                  <c:v>180</c:v>
                </c:pt>
                <c:pt idx="9">
                  <c:v>200</c:v>
                </c:pt>
                <c:pt idx="10">
                  <c:v>30</c:v>
                </c:pt>
                <c:pt idx="11">
                  <c:v>50</c:v>
                </c:pt>
                <c:pt idx="12">
                  <c:v>30</c:v>
                </c:pt>
                <c:pt idx="13">
                  <c:v>60</c:v>
                </c:pt>
                <c:pt idx="14">
                  <c:v>130</c:v>
                </c:pt>
                <c:pt idx="15">
                  <c:v>180</c:v>
                </c:pt>
                <c:pt idx="16">
                  <c:v>190</c:v>
                </c:pt>
                <c:pt idx="17">
                  <c:v>130</c:v>
                </c:pt>
                <c:pt idx="18">
                  <c:v>180</c:v>
                </c:pt>
                <c:pt idx="19">
                  <c:v>230</c:v>
                </c:pt>
                <c:pt idx="20">
                  <c:v>180</c:v>
                </c:pt>
                <c:pt idx="21">
                  <c:v>120</c:v>
                </c:pt>
                <c:pt idx="22">
                  <c:v>140</c:v>
                </c:pt>
                <c:pt idx="23">
                  <c:v>200</c:v>
                </c:pt>
                <c:pt idx="24">
                  <c:v>200</c:v>
                </c:pt>
                <c:pt idx="25">
                  <c:v>180</c:v>
                </c:pt>
                <c:pt idx="26">
                  <c:v>3</c:v>
                </c:pt>
                <c:pt idx="27">
                  <c:v>300</c:v>
                </c:pt>
                <c:pt idx="28">
                  <c:v>400</c:v>
                </c:pt>
                <c:pt idx="29">
                  <c:v>420</c:v>
                </c:pt>
                <c:pt idx="30">
                  <c:v>420</c:v>
                </c:pt>
                <c:pt idx="31">
                  <c:v>320</c:v>
                </c:pt>
                <c:pt idx="32">
                  <c:v>140</c:v>
                </c:pt>
                <c:pt idx="33">
                  <c:v>200</c:v>
                </c:pt>
                <c:pt idx="34">
                  <c:v>300</c:v>
                </c:pt>
                <c:pt idx="35">
                  <c:v>300</c:v>
                </c:pt>
                <c:pt idx="36">
                  <c:v>220</c:v>
                </c:pt>
                <c:pt idx="37">
                  <c:v>150</c:v>
                </c:pt>
                <c:pt idx="38">
                  <c:v>250</c:v>
                </c:pt>
                <c:pt idx="39">
                  <c:v>130</c:v>
                </c:pt>
                <c:pt idx="40">
                  <c:v>290</c:v>
                </c:pt>
                <c:pt idx="41">
                  <c:v>300</c:v>
                </c:pt>
                <c:pt idx="42">
                  <c:v>280</c:v>
                </c:pt>
                <c:pt idx="43">
                  <c:v>200</c:v>
                </c:pt>
                <c:pt idx="44">
                  <c:v>260</c:v>
                </c:pt>
                <c:pt idx="45">
                  <c:v>230</c:v>
                </c:pt>
                <c:pt idx="46">
                  <c:v>250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180</c:v>
                </c:pt>
                <c:pt idx="51">
                  <c:v>250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FA10-4B91-AD19-346336EDE7EE}"/>
            </c:ext>
          </c:extLst>
        </c:ser>
        <c:ser>
          <c:idx val="44"/>
          <c:order val="44"/>
          <c:tx>
            <c:strRef>
              <c:f>'2021年全井戸集計表'!$DF$2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'2021年全井戸集計表'!$DF$3:$DF$54</c:f>
              <c:numCache>
                <c:formatCode>General</c:formatCode>
                <c:ptCount val="52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1300</c:v>
                </c:pt>
                <c:pt idx="5">
                  <c:v>900</c:v>
                </c:pt>
                <c:pt idx="6">
                  <c:v>700</c:v>
                </c:pt>
                <c:pt idx="7">
                  <c:v>400</c:v>
                </c:pt>
                <c:pt idx="8">
                  <c:v>750</c:v>
                </c:pt>
                <c:pt idx="9">
                  <c:v>800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120</c:v>
                </c:pt>
                <c:pt idx="14">
                  <c:v>130</c:v>
                </c:pt>
                <c:pt idx="15">
                  <c:v>380</c:v>
                </c:pt>
                <c:pt idx="16">
                  <c:v>400</c:v>
                </c:pt>
                <c:pt idx="17">
                  <c:v>450</c:v>
                </c:pt>
                <c:pt idx="18">
                  <c:v>490</c:v>
                </c:pt>
                <c:pt idx="19">
                  <c:v>550</c:v>
                </c:pt>
                <c:pt idx="20">
                  <c:v>600</c:v>
                </c:pt>
                <c:pt idx="21">
                  <c:v>700</c:v>
                </c:pt>
                <c:pt idx="22">
                  <c:v>700</c:v>
                </c:pt>
                <c:pt idx="23">
                  <c:v>600</c:v>
                </c:pt>
                <c:pt idx="24">
                  <c:v>700</c:v>
                </c:pt>
                <c:pt idx="25">
                  <c:v>750</c:v>
                </c:pt>
                <c:pt idx="26">
                  <c:v>120</c:v>
                </c:pt>
                <c:pt idx="27">
                  <c:v>400</c:v>
                </c:pt>
                <c:pt idx="28">
                  <c:v>700</c:v>
                </c:pt>
                <c:pt idx="29">
                  <c:v>1000</c:v>
                </c:pt>
                <c:pt idx="30">
                  <c:v>1050</c:v>
                </c:pt>
                <c:pt idx="31">
                  <c:v>1000</c:v>
                </c:pt>
                <c:pt idx="32">
                  <c:v>450</c:v>
                </c:pt>
                <c:pt idx="33">
                  <c:v>550</c:v>
                </c:pt>
                <c:pt idx="34">
                  <c:v>800</c:v>
                </c:pt>
                <c:pt idx="35">
                  <c:v>800</c:v>
                </c:pt>
                <c:pt idx="36">
                  <c:v>400</c:v>
                </c:pt>
                <c:pt idx="37">
                  <c:v>350</c:v>
                </c:pt>
                <c:pt idx="38">
                  <c:v>500</c:v>
                </c:pt>
                <c:pt idx="39">
                  <c:v>150</c:v>
                </c:pt>
                <c:pt idx="40">
                  <c:v>750</c:v>
                </c:pt>
                <c:pt idx="41">
                  <c:v>900</c:v>
                </c:pt>
                <c:pt idx="42">
                  <c:v>700</c:v>
                </c:pt>
                <c:pt idx="43">
                  <c:v>450</c:v>
                </c:pt>
                <c:pt idx="44">
                  <c:v>700</c:v>
                </c:pt>
                <c:pt idx="45">
                  <c:v>250</c:v>
                </c:pt>
                <c:pt idx="46">
                  <c:v>260</c:v>
                </c:pt>
                <c:pt idx="47">
                  <c:v>280</c:v>
                </c:pt>
                <c:pt idx="48">
                  <c:v>400</c:v>
                </c:pt>
                <c:pt idx="49">
                  <c:v>500</c:v>
                </c:pt>
                <c:pt idx="50">
                  <c:v>400</c:v>
                </c:pt>
                <c:pt idx="51">
                  <c:v>550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FA10-4B91-AD19-346336EDE7EE}"/>
            </c:ext>
          </c:extLst>
        </c:ser>
        <c:ser>
          <c:idx val="45"/>
          <c:order val="45"/>
          <c:tx>
            <c:strRef>
              <c:f>'2021年全井戸集計表'!$DG$2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'2021年全井戸集計表'!$DG$3:$DG$54</c:f>
              <c:numCache>
                <c:formatCode>General</c:formatCode>
                <c:ptCount val="52"/>
                <c:pt idx="0">
                  <c:v>800</c:v>
                </c:pt>
                <c:pt idx="1">
                  <c:v>1000</c:v>
                </c:pt>
                <c:pt idx="2">
                  <c:v>1050</c:v>
                </c:pt>
                <c:pt idx="3">
                  <c:v>1100</c:v>
                </c:pt>
                <c:pt idx="4">
                  <c:v>1100</c:v>
                </c:pt>
                <c:pt idx="5">
                  <c:v>1200</c:v>
                </c:pt>
                <c:pt idx="6">
                  <c:v>1000</c:v>
                </c:pt>
                <c:pt idx="7">
                  <c:v>800</c:v>
                </c:pt>
                <c:pt idx="8">
                  <c:v>800</c:v>
                </c:pt>
                <c:pt idx="9">
                  <c:v>900</c:v>
                </c:pt>
                <c:pt idx="10">
                  <c:v>1200</c:v>
                </c:pt>
                <c:pt idx="11">
                  <c:v>550</c:v>
                </c:pt>
                <c:pt idx="12">
                  <c:v>600</c:v>
                </c:pt>
                <c:pt idx="13">
                  <c:v>350</c:v>
                </c:pt>
                <c:pt idx="14">
                  <c:v>320</c:v>
                </c:pt>
                <c:pt idx="15">
                  <c:v>350</c:v>
                </c:pt>
                <c:pt idx="16">
                  <c:v>380</c:v>
                </c:pt>
                <c:pt idx="17">
                  <c:v>350</c:v>
                </c:pt>
                <c:pt idx="18">
                  <c:v>400</c:v>
                </c:pt>
                <c:pt idx="19">
                  <c:v>250</c:v>
                </c:pt>
                <c:pt idx="20">
                  <c:v>600</c:v>
                </c:pt>
                <c:pt idx="21">
                  <c:v>600</c:v>
                </c:pt>
                <c:pt idx="22">
                  <c:v>500</c:v>
                </c:pt>
                <c:pt idx="23">
                  <c:v>550</c:v>
                </c:pt>
                <c:pt idx="24">
                  <c:v>750</c:v>
                </c:pt>
                <c:pt idx="25">
                  <c:v>600</c:v>
                </c:pt>
                <c:pt idx="26">
                  <c:v>12</c:v>
                </c:pt>
                <c:pt idx="27">
                  <c:v>90</c:v>
                </c:pt>
                <c:pt idx="28">
                  <c:v>150</c:v>
                </c:pt>
                <c:pt idx="29">
                  <c:v>380</c:v>
                </c:pt>
                <c:pt idx="30">
                  <c:v>700</c:v>
                </c:pt>
                <c:pt idx="31">
                  <c:v>1000</c:v>
                </c:pt>
                <c:pt idx="32">
                  <c:v>800</c:v>
                </c:pt>
                <c:pt idx="33">
                  <c:v>900</c:v>
                </c:pt>
                <c:pt idx="34">
                  <c:v>750</c:v>
                </c:pt>
                <c:pt idx="35">
                  <c:v>800</c:v>
                </c:pt>
                <c:pt idx="36">
                  <c:v>700</c:v>
                </c:pt>
                <c:pt idx="37">
                  <c:v>800</c:v>
                </c:pt>
                <c:pt idx="38">
                  <c:v>600</c:v>
                </c:pt>
                <c:pt idx="39">
                  <c:v>100</c:v>
                </c:pt>
                <c:pt idx="40">
                  <c:v>280</c:v>
                </c:pt>
                <c:pt idx="41">
                  <c:v>450</c:v>
                </c:pt>
                <c:pt idx="42">
                  <c:v>350</c:v>
                </c:pt>
                <c:pt idx="43">
                  <c:v>500</c:v>
                </c:pt>
                <c:pt idx="44">
                  <c:v>380</c:v>
                </c:pt>
                <c:pt idx="45">
                  <c:v>500</c:v>
                </c:pt>
                <c:pt idx="46">
                  <c:v>600</c:v>
                </c:pt>
                <c:pt idx="47">
                  <c:v>400</c:v>
                </c:pt>
                <c:pt idx="48">
                  <c:v>400</c:v>
                </c:pt>
                <c:pt idx="49">
                  <c:v>500</c:v>
                </c:pt>
                <c:pt idx="50">
                  <c:v>380</c:v>
                </c:pt>
                <c:pt idx="51">
                  <c:v>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FA10-4B91-AD19-346336EDE7EE}"/>
            </c:ext>
          </c:extLst>
        </c:ser>
        <c:ser>
          <c:idx val="46"/>
          <c:order val="46"/>
          <c:tx>
            <c:strRef>
              <c:f>'2021年全井戸集計表'!$DH$2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'2021年全井戸集計表'!$DH$3:$DH$54</c:f>
              <c:numCache>
                <c:formatCode>General</c:formatCode>
                <c:ptCount val="52"/>
                <c:pt idx="0">
                  <c:v>400</c:v>
                </c:pt>
                <c:pt idx="1">
                  <c:v>400</c:v>
                </c:pt>
                <c:pt idx="2">
                  <c:v>420</c:v>
                </c:pt>
                <c:pt idx="3">
                  <c:v>410</c:v>
                </c:pt>
                <c:pt idx="4">
                  <c:v>400</c:v>
                </c:pt>
                <c:pt idx="5">
                  <c:v>400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40</c:v>
                </c:pt>
                <c:pt idx="11">
                  <c:v>40</c:v>
                </c:pt>
                <c:pt idx="12">
                  <c:v>50</c:v>
                </c:pt>
                <c:pt idx="13">
                  <c:v>40</c:v>
                </c:pt>
                <c:pt idx="14">
                  <c:v>50</c:v>
                </c:pt>
                <c:pt idx="15">
                  <c:v>90</c:v>
                </c:pt>
                <c:pt idx="16">
                  <c:v>75</c:v>
                </c:pt>
                <c:pt idx="17">
                  <c:v>80</c:v>
                </c:pt>
                <c:pt idx="18">
                  <c:v>80</c:v>
                </c:pt>
                <c:pt idx="19">
                  <c:v>90</c:v>
                </c:pt>
                <c:pt idx="20">
                  <c:v>90</c:v>
                </c:pt>
                <c:pt idx="21">
                  <c:v>100</c:v>
                </c:pt>
                <c:pt idx="22">
                  <c:v>80</c:v>
                </c:pt>
                <c:pt idx="23">
                  <c:v>90</c:v>
                </c:pt>
                <c:pt idx="24">
                  <c:v>100</c:v>
                </c:pt>
                <c:pt idx="25">
                  <c:v>100</c:v>
                </c:pt>
                <c:pt idx="26">
                  <c:v>60</c:v>
                </c:pt>
                <c:pt idx="27">
                  <c:v>140</c:v>
                </c:pt>
                <c:pt idx="28">
                  <c:v>180</c:v>
                </c:pt>
                <c:pt idx="29">
                  <c:v>280</c:v>
                </c:pt>
                <c:pt idx="30">
                  <c:v>320</c:v>
                </c:pt>
                <c:pt idx="31">
                  <c:v>350</c:v>
                </c:pt>
                <c:pt idx="32">
                  <c:v>110</c:v>
                </c:pt>
                <c:pt idx="33">
                  <c:v>130</c:v>
                </c:pt>
                <c:pt idx="34">
                  <c:v>140</c:v>
                </c:pt>
                <c:pt idx="35">
                  <c:v>150</c:v>
                </c:pt>
                <c:pt idx="36">
                  <c:v>130</c:v>
                </c:pt>
                <c:pt idx="37">
                  <c:v>140</c:v>
                </c:pt>
                <c:pt idx="38">
                  <c:v>150</c:v>
                </c:pt>
                <c:pt idx="39">
                  <c:v>100</c:v>
                </c:pt>
                <c:pt idx="40">
                  <c:v>140</c:v>
                </c:pt>
                <c:pt idx="41">
                  <c:v>140</c:v>
                </c:pt>
                <c:pt idx="42">
                  <c:v>200</c:v>
                </c:pt>
                <c:pt idx="43">
                  <c:v>160</c:v>
                </c:pt>
                <c:pt idx="44">
                  <c:v>200</c:v>
                </c:pt>
                <c:pt idx="45">
                  <c:v>150</c:v>
                </c:pt>
                <c:pt idx="46">
                  <c:v>150</c:v>
                </c:pt>
                <c:pt idx="47">
                  <c:v>160</c:v>
                </c:pt>
                <c:pt idx="48">
                  <c:v>150</c:v>
                </c:pt>
                <c:pt idx="49">
                  <c:v>180</c:v>
                </c:pt>
                <c:pt idx="50">
                  <c:v>190</c:v>
                </c:pt>
                <c:pt idx="51">
                  <c:v>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FA10-4B91-AD19-346336EDE7EE}"/>
            </c:ext>
          </c:extLst>
        </c:ser>
        <c:ser>
          <c:idx val="47"/>
          <c:order val="47"/>
          <c:tx>
            <c:strRef>
              <c:f>'2021年全井戸集計表'!$DI$2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'2021年全井戸集計表'!$DI$3:$DI$54</c:f>
              <c:numCache>
                <c:formatCode>General</c:formatCode>
                <c:ptCount val="52"/>
                <c:pt idx="0">
                  <c:v>1800</c:v>
                </c:pt>
                <c:pt idx="1">
                  <c:v>1800</c:v>
                </c:pt>
                <c:pt idx="2">
                  <c:v>1700</c:v>
                </c:pt>
                <c:pt idx="3">
                  <c:v>1700</c:v>
                </c:pt>
                <c:pt idx="5">
                  <c:v>1300</c:v>
                </c:pt>
                <c:pt idx="6">
                  <c:v>1100</c:v>
                </c:pt>
                <c:pt idx="7">
                  <c:v>1600</c:v>
                </c:pt>
                <c:pt idx="8">
                  <c:v>1500</c:v>
                </c:pt>
                <c:pt idx="9">
                  <c:v>1600</c:v>
                </c:pt>
                <c:pt idx="10">
                  <c:v>1500</c:v>
                </c:pt>
                <c:pt idx="11">
                  <c:v>1500</c:v>
                </c:pt>
                <c:pt idx="12">
                  <c:v>1600</c:v>
                </c:pt>
                <c:pt idx="13">
                  <c:v>1400</c:v>
                </c:pt>
                <c:pt idx="14">
                  <c:v>1500</c:v>
                </c:pt>
                <c:pt idx="15">
                  <c:v>1500</c:v>
                </c:pt>
                <c:pt idx="16">
                  <c:v>1500</c:v>
                </c:pt>
                <c:pt idx="17">
                  <c:v>1200</c:v>
                </c:pt>
                <c:pt idx="18">
                  <c:v>1600</c:v>
                </c:pt>
                <c:pt idx="19">
                  <c:v>1400</c:v>
                </c:pt>
                <c:pt idx="20">
                  <c:v>1500</c:v>
                </c:pt>
                <c:pt idx="21">
                  <c:v>1400</c:v>
                </c:pt>
                <c:pt idx="22">
                  <c:v>1400</c:v>
                </c:pt>
                <c:pt idx="23">
                  <c:v>1300</c:v>
                </c:pt>
                <c:pt idx="24">
                  <c:v>1400</c:v>
                </c:pt>
                <c:pt idx="25">
                  <c:v>1600</c:v>
                </c:pt>
                <c:pt idx="26">
                  <c:v>1400</c:v>
                </c:pt>
                <c:pt idx="27">
                  <c:v>1100</c:v>
                </c:pt>
                <c:pt idx="28">
                  <c:v>1300</c:v>
                </c:pt>
                <c:pt idx="29">
                  <c:v>1200</c:v>
                </c:pt>
                <c:pt idx="30">
                  <c:v>1400</c:v>
                </c:pt>
                <c:pt idx="31">
                  <c:v>1500</c:v>
                </c:pt>
                <c:pt idx="32">
                  <c:v>1600</c:v>
                </c:pt>
                <c:pt idx="33">
                  <c:v>1400</c:v>
                </c:pt>
                <c:pt idx="34">
                  <c:v>1400</c:v>
                </c:pt>
                <c:pt idx="35">
                  <c:v>1500</c:v>
                </c:pt>
                <c:pt idx="36">
                  <c:v>1400</c:v>
                </c:pt>
                <c:pt idx="37">
                  <c:v>1600</c:v>
                </c:pt>
                <c:pt idx="38">
                  <c:v>1600</c:v>
                </c:pt>
                <c:pt idx="39">
                  <c:v>1600</c:v>
                </c:pt>
                <c:pt idx="40">
                  <c:v>1500</c:v>
                </c:pt>
                <c:pt idx="41">
                  <c:v>1500</c:v>
                </c:pt>
                <c:pt idx="42">
                  <c:v>1700</c:v>
                </c:pt>
                <c:pt idx="43">
                  <c:v>1800</c:v>
                </c:pt>
                <c:pt idx="44">
                  <c:v>1800</c:v>
                </c:pt>
                <c:pt idx="45">
                  <c:v>1600</c:v>
                </c:pt>
                <c:pt idx="46">
                  <c:v>1800</c:v>
                </c:pt>
                <c:pt idx="47">
                  <c:v>1800</c:v>
                </c:pt>
                <c:pt idx="48">
                  <c:v>2000</c:v>
                </c:pt>
                <c:pt idx="49">
                  <c:v>2000</c:v>
                </c:pt>
                <c:pt idx="50">
                  <c:v>2200</c:v>
                </c:pt>
                <c:pt idx="51">
                  <c:v>2100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FA10-4B91-AD19-346336EDE7EE}"/>
            </c:ext>
          </c:extLst>
        </c:ser>
        <c:ser>
          <c:idx val="48"/>
          <c:order val="48"/>
          <c:tx>
            <c:strRef>
              <c:f>'2021年全井戸集計表'!$DJ$2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'2021年全井戸集計表'!$DJ$3:$DJ$54</c:f>
              <c:numCache>
                <c:formatCode>General</c:formatCode>
                <c:ptCount val="52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1100</c:v>
                </c:pt>
                <c:pt idx="4">
                  <c:v>1000</c:v>
                </c:pt>
                <c:pt idx="5">
                  <c:v>1200</c:v>
                </c:pt>
                <c:pt idx="6">
                  <c:v>1100</c:v>
                </c:pt>
                <c:pt idx="7">
                  <c:v>1100</c:v>
                </c:pt>
                <c:pt idx="8">
                  <c:v>800</c:v>
                </c:pt>
                <c:pt idx="9">
                  <c:v>1100</c:v>
                </c:pt>
                <c:pt idx="10">
                  <c:v>1000</c:v>
                </c:pt>
                <c:pt idx="11">
                  <c:v>1300</c:v>
                </c:pt>
                <c:pt idx="12">
                  <c:v>1100</c:v>
                </c:pt>
                <c:pt idx="13">
                  <c:v>1200</c:v>
                </c:pt>
                <c:pt idx="14">
                  <c:v>1200</c:v>
                </c:pt>
                <c:pt idx="15">
                  <c:v>1300</c:v>
                </c:pt>
                <c:pt idx="16">
                  <c:v>1000</c:v>
                </c:pt>
                <c:pt idx="17">
                  <c:v>1100</c:v>
                </c:pt>
                <c:pt idx="18">
                  <c:v>1000</c:v>
                </c:pt>
                <c:pt idx="19">
                  <c:v>1000</c:v>
                </c:pt>
                <c:pt idx="20">
                  <c:v>900</c:v>
                </c:pt>
                <c:pt idx="21">
                  <c:v>600</c:v>
                </c:pt>
                <c:pt idx="22">
                  <c:v>900</c:v>
                </c:pt>
                <c:pt idx="23">
                  <c:v>1200</c:v>
                </c:pt>
                <c:pt idx="24">
                  <c:v>850</c:v>
                </c:pt>
                <c:pt idx="25">
                  <c:v>850</c:v>
                </c:pt>
                <c:pt idx="26">
                  <c:v>900</c:v>
                </c:pt>
                <c:pt idx="27">
                  <c:v>1100</c:v>
                </c:pt>
                <c:pt idx="28">
                  <c:v>1000</c:v>
                </c:pt>
                <c:pt idx="29">
                  <c:v>1200</c:v>
                </c:pt>
                <c:pt idx="30">
                  <c:v>1100</c:v>
                </c:pt>
                <c:pt idx="31">
                  <c:v>850</c:v>
                </c:pt>
                <c:pt idx="32">
                  <c:v>1100</c:v>
                </c:pt>
                <c:pt idx="33">
                  <c:v>850</c:v>
                </c:pt>
                <c:pt idx="34">
                  <c:v>1000</c:v>
                </c:pt>
                <c:pt idx="35">
                  <c:v>800</c:v>
                </c:pt>
                <c:pt idx="36">
                  <c:v>950</c:v>
                </c:pt>
                <c:pt idx="37">
                  <c:v>950</c:v>
                </c:pt>
                <c:pt idx="38">
                  <c:v>1100</c:v>
                </c:pt>
                <c:pt idx="39">
                  <c:v>800</c:v>
                </c:pt>
                <c:pt idx="40">
                  <c:v>1000</c:v>
                </c:pt>
                <c:pt idx="41">
                  <c:v>750</c:v>
                </c:pt>
                <c:pt idx="42">
                  <c:v>1000</c:v>
                </c:pt>
                <c:pt idx="43">
                  <c:v>800</c:v>
                </c:pt>
                <c:pt idx="44">
                  <c:v>700</c:v>
                </c:pt>
                <c:pt idx="45">
                  <c:v>1000</c:v>
                </c:pt>
                <c:pt idx="46">
                  <c:v>800</c:v>
                </c:pt>
                <c:pt idx="47">
                  <c:v>950</c:v>
                </c:pt>
                <c:pt idx="48">
                  <c:v>850</c:v>
                </c:pt>
                <c:pt idx="49">
                  <c:v>850</c:v>
                </c:pt>
                <c:pt idx="50">
                  <c:v>850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FA10-4B91-AD19-346336EDE7EE}"/>
            </c:ext>
          </c:extLst>
        </c:ser>
        <c:ser>
          <c:idx val="49"/>
          <c:order val="49"/>
          <c:tx>
            <c:strRef>
              <c:f>'2021年全井戸集計表'!$DK$2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'2021年全井戸集計表'!$DK$3:$DK$54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FA10-4B91-AD19-346336EDE7EE}"/>
            </c:ext>
          </c:extLst>
        </c:ser>
        <c:ser>
          <c:idx val="50"/>
          <c:order val="50"/>
          <c:tx>
            <c:strRef>
              <c:f>'2021年全井戸集計表'!$DL$2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'2021年全井戸集計表'!$DL$3:$DL$54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FA10-4B91-AD19-346336EDE7EE}"/>
            </c:ext>
          </c:extLst>
        </c:ser>
        <c:ser>
          <c:idx val="51"/>
          <c:order val="51"/>
          <c:tx>
            <c:strRef>
              <c:f>'2021年全井戸集計表'!$DM$2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'2021年全井戸集計表'!$DM$3:$DM$54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FA10-4B91-AD19-346336EDE7EE}"/>
            </c:ext>
          </c:extLst>
        </c:ser>
        <c:ser>
          <c:idx val="52"/>
          <c:order val="52"/>
          <c:tx>
            <c:strRef>
              <c:f>'2021年全井戸集計表'!$DN$2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'2021年全井戸集計表'!$DN$3:$DN$54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FA10-4B91-AD19-346336EDE7EE}"/>
            </c:ext>
          </c:extLst>
        </c:ser>
        <c:ser>
          <c:idx val="53"/>
          <c:order val="53"/>
          <c:tx>
            <c:strRef>
              <c:f>'2021年全井戸集計表'!$DO$2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'2021年全井戸集計表'!$DO$3:$DO$54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FA10-4B91-AD19-346336EDE7EE}"/>
            </c:ext>
          </c:extLst>
        </c:ser>
        <c:ser>
          <c:idx val="54"/>
          <c:order val="54"/>
          <c:tx>
            <c:strRef>
              <c:f>'2021年全井戸集計表'!$DP$2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'2021年全井戸集計表'!$DP$3:$DP$54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FA10-4B91-AD19-346336EDE7EE}"/>
            </c:ext>
          </c:extLst>
        </c:ser>
        <c:ser>
          <c:idx val="55"/>
          <c:order val="55"/>
          <c:tx>
            <c:strRef>
              <c:f>'2021年全井戸集計表'!$DQ$2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'2021年全井戸集計表'!$DQ$3:$DQ$54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FA10-4B91-AD19-346336EDE7EE}"/>
            </c:ext>
          </c:extLst>
        </c:ser>
        <c:ser>
          <c:idx val="56"/>
          <c:order val="56"/>
          <c:tx>
            <c:strRef>
              <c:f>'2021年全井戸集計表'!$DR$2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'2021年全井戸集計表'!$DR$3:$DR$54</c:f>
              <c:numCache>
                <c:formatCode>General</c:formatCode>
                <c:ptCount val="52"/>
                <c:pt idx="0">
                  <c:v>20</c:v>
                </c:pt>
                <c:pt idx="1">
                  <c:v>15</c:v>
                </c:pt>
                <c:pt idx="2">
                  <c:v>20</c:v>
                </c:pt>
                <c:pt idx="3">
                  <c:v>20</c:v>
                </c:pt>
                <c:pt idx="4">
                  <c:v>15</c:v>
                </c:pt>
                <c:pt idx="5">
                  <c:v>25</c:v>
                </c:pt>
                <c:pt idx="6">
                  <c:v>20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15</c:v>
                </c:pt>
                <c:pt idx="22">
                  <c:v>10</c:v>
                </c:pt>
                <c:pt idx="23">
                  <c:v>12</c:v>
                </c:pt>
                <c:pt idx="24">
                  <c:v>15</c:v>
                </c:pt>
                <c:pt idx="25">
                  <c:v>15</c:v>
                </c:pt>
                <c:pt idx="26">
                  <c:v>12</c:v>
                </c:pt>
                <c:pt idx="27">
                  <c:v>12</c:v>
                </c:pt>
                <c:pt idx="28">
                  <c:v>20</c:v>
                </c:pt>
                <c:pt idx="29">
                  <c:v>15</c:v>
                </c:pt>
                <c:pt idx="30">
                  <c:v>15</c:v>
                </c:pt>
                <c:pt idx="31">
                  <c:v>12</c:v>
                </c:pt>
                <c:pt idx="32">
                  <c:v>15</c:v>
                </c:pt>
                <c:pt idx="33">
                  <c:v>12</c:v>
                </c:pt>
                <c:pt idx="34">
                  <c:v>12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12</c:v>
                </c:pt>
                <c:pt idx="43">
                  <c:v>12</c:v>
                </c:pt>
                <c:pt idx="44">
                  <c:v>25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12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FA10-4B91-AD19-346336EDE7EE}"/>
            </c:ext>
          </c:extLst>
        </c:ser>
        <c:ser>
          <c:idx val="57"/>
          <c:order val="57"/>
          <c:tx>
            <c:strRef>
              <c:f>'2021年全井戸集計表'!$DS$2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'2021年全井戸集計表'!$DS$3:$DS$54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12</c:v>
                </c:pt>
                <c:pt idx="5">
                  <c:v>15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10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15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FA10-4B91-AD19-346336EDE7EE}"/>
            </c:ext>
          </c:extLst>
        </c:ser>
        <c:ser>
          <c:idx val="58"/>
          <c:order val="58"/>
          <c:tx>
            <c:strRef>
              <c:f>'2021年全井戸集計表'!$DT$2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'2021年全井戸集計表'!$DT$3:$DT$54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15</c:v>
                </c:pt>
                <c:pt idx="9">
                  <c:v>12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12</c:v>
                </c:pt>
                <c:pt idx="16">
                  <c:v>15</c:v>
                </c:pt>
                <c:pt idx="17">
                  <c:v>25</c:v>
                </c:pt>
                <c:pt idx="18">
                  <c:v>25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15</c:v>
                </c:pt>
                <c:pt idx="23">
                  <c:v>15</c:v>
                </c:pt>
                <c:pt idx="24">
                  <c:v>20</c:v>
                </c:pt>
                <c:pt idx="25">
                  <c:v>12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20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25</c:v>
                </c:pt>
                <c:pt idx="36">
                  <c:v>25</c:v>
                </c:pt>
                <c:pt idx="37">
                  <c:v>20</c:v>
                </c:pt>
                <c:pt idx="38">
                  <c:v>25</c:v>
                </c:pt>
                <c:pt idx="39">
                  <c:v>25</c:v>
                </c:pt>
                <c:pt idx="40">
                  <c:v>15</c:v>
                </c:pt>
                <c:pt idx="41">
                  <c:v>20</c:v>
                </c:pt>
                <c:pt idx="42">
                  <c:v>25</c:v>
                </c:pt>
                <c:pt idx="43">
                  <c:v>12</c:v>
                </c:pt>
                <c:pt idx="44">
                  <c:v>12</c:v>
                </c:pt>
                <c:pt idx="45">
                  <c:v>30</c:v>
                </c:pt>
                <c:pt idx="46">
                  <c:v>20</c:v>
                </c:pt>
                <c:pt idx="47">
                  <c:v>20</c:v>
                </c:pt>
                <c:pt idx="48">
                  <c:v>25</c:v>
                </c:pt>
                <c:pt idx="49">
                  <c:v>20</c:v>
                </c:pt>
                <c:pt idx="50">
                  <c:v>25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FA10-4B91-AD19-346336EDE7EE}"/>
            </c:ext>
          </c:extLst>
        </c:ser>
        <c:ser>
          <c:idx val="59"/>
          <c:order val="59"/>
          <c:tx>
            <c:strRef>
              <c:f>'2021年全井戸集計表'!$DU$2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'2021年全井戸集計表'!$DU$3:$DU$54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FA10-4B91-AD19-346336EDE7EE}"/>
            </c:ext>
          </c:extLst>
        </c:ser>
        <c:ser>
          <c:idx val="60"/>
          <c:order val="60"/>
          <c:tx>
            <c:strRef>
              <c:f>'2021年全井戸集計表'!$DV$2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'2021年全井戸集計表'!$DV$3:$DV$54</c:f>
              <c:numCache>
                <c:formatCode>General</c:formatCode>
                <c:ptCount val="52"/>
                <c:pt idx="0">
                  <c:v>200</c:v>
                </c:pt>
                <c:pt idx="1">
                  <c:v>220</c:v>
                </c:pt>
                <c:pt idx="2">
                  <c:v>200</c:v>
                </c:pt>
                <c:pt idx="3">
                  <c:v>170</c:v>
                </c:pt>
                <c:pt idx="4">
                  <c:v>200</c:v>
                </c:pt>
                <c:pt idx="5">
                  <c:v>250</c:v>
                </c:pt>
                <c:pt idx="6">
                  <c:v>160</c:v>
                </c:pt>
                <c:pt idx="7">
                  <c:v>290</c:v>
                </c:pt>
                <c:pt idx="8">
                  <c:v>200</c:v>
                </c:pt>
                <c:pt idx="9">
                  <c:v>290</c:v>
                </c:pt>
                <c:pt idx="10">
                  <c:v>200</c:v>
                </c:pt>
                <c:pt idx="11">
                  <c:v>220</c:v>
                </c:pt>
                <c:pt idx="12">
                  <c:v>300</c:v>
                </c:pt>
                <c:pt idx="13">
                  <c:v>180</c:v>
                </c:pt>
                <c:pt idx="14">
                  <c:v>260</c:v>
                </c:pt>
                <c:pt idx="15">
                  <c:v>220</c:v>
                </c:pt>
                <c:pt idx="16">
                  <c:v>200</c:v>
                </c:pt>
                <c:pt idx="17">
                  <c:v>180</c:v>
                </c:pt>
                <c:pt idx="18">
                  <c:v>150</c:v>
                </c:pt>
                <c:pt idx="19">
                  <c:v>140</c:v>
                </c:pt>
                <c:pt idx="20">
                  <c:v>140</c:v>
                </c:pt>
                <c:pt idx="21">
                  <c:v>130</c:v>
                </c:pt>
                <c:pt idx="22">
                  <c:v>180</c:v>
                </c:pt>
                <c:pt idx="23">
                  <c:v>190</c:v>
                </c:pt>
                <c:pt idx="24">
                  <c:v>170</c:v>
                </c:pt>
                <c:pt idx="25">
                  <c:v>220</c:v>
                </c:pt>
                <c:pt idx="26">
                  <c:v>200</c:v>
                </c:pt>
                <c:pt idx="27">
                  <c:v>170</c:v>
                </c:pt>
                <c:pt idx="28">
                  <c:v>160</c:v>
                </c:pt>
                <c:pt idx="29">
                  <c:v>180</c:v>
                </c:pt>
                <c:pt idx="30">
                  <c:v>180</c:v>
                </c:pt>
                <c:pt idx="31">
                  <c:v>220</c:v>
                </c:pt>
                <c:pt idx="32">
                  <c:v>220</c:v>
                </c:pt>
                <c:pt idx="33">
                  <c:v>150</c:v>
                </c:pt>
                <c:pt idx="34">
                  <c:v>180</c:v>
                </c:pt>
                <c:pt idx="35">
                  <c:v>200</c:v>
                </c:pt>
                <c:pt idx="36">
                  <c:v>180</c:v>
                </c:pt>
                <c:pt idx="37">
                  <c:v>200</c:v>
                </c:pt>
                <c:pt idx="38">
                  <c:v>220</c:v>
                </c:pt>
                <c:pt idx="39">
                  <c:v>210</c:v>
                </c:pt>
                <c:pt idx="40">
                  <c:v>230</c:v>
                </c:pt>
                <c:pt idx="41">
                  <c:v>200</c:v>
                </c:pt>
                <c:pt idx="42">
                  <c:v>150</c:v>
                </c:pt>
                <c:pt idx="43">
                  <c:v>140</c:v>
                </c:pt>
                <c:pt idx="44">
                  <c:v>140</c:v>
                </c:pt>
                <c:pt idx="45">
                  <c:v>150</c:v>
                </c:pt>
                <c:pt idx="46">
                  <c:v>200</c:v>
                </c:pt>
                <c:pt idx="47">
                  <c:v>150</c:v>
                </c:pt>
                <c:pt idx="48">
                  <c:v>160</c:v>
                </c:pt>
                <c:pt idx="49">
                  <c:v>130</c:v>
                </c:pt>
                <c:pt idx="50">
                  <c:v>130</c:v>
                </c:pt>
                <c:pt idx="51">
                  <c:v>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FA10-4B91-AD19-346336EDE7EE}"/>
            </c:ext>
          </c:extLst>
        </c:ser>
        <c:ser>
          <c:idx val="61"/>
          <c:order val="61"/>
          <c:tx>
            <c:strRef>
              <c:f>'2021年全井戸集計表'!$DY$2</c:f>
              <c:strCache>
                <c:ptCount val="1"/>
                <c:pt idx="0">
                  <c:v>既存観測井No.2（19.5m)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'2021年全井戸集計表'!$DY$3:$DY$54</c:f>
              <c:numCache>
                <c:formatCode>General</c:formatCode>
                <c:ptCount val="52"/>
                <c:pt idx="0">
                  <c:v>250</c:v>
                </c:pt>
                <c:pt idx="1">
                  <c:v>260</c:v>
                </c:pt>
                <c:pt idx="2">
                  <c:v>280</c:v>
                </c:pt>
                <c:pt idx="3">
                  <c:v>250</c:v>
                </c:pt>
                <c:pt idx="4">
                  <c:v>160</c:v>
                </c:pt>
                <c:pt idx="5">
                  <c:v>220</c:v>
                </c:pt>
                <c:pt idx="7">
                  <c:v>80</c:v>
                </c:pt>
                <c:pt idx="8">
                  <c:v>200</c:v>
                </c:pt>
                <c:pt idx="9">
                  <c:v>220</c:v>
                </c:pt>
                <c:pt idx="10">
                  <c:v>10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120</c:v>
                </c:pt>
                <c:pt idx="15">
                  <c:v>5</c:v>
                </c:pt>
                <c:pt idx="16">
                  <c:v>160</c:v>
                </c:pt>
                <c:pt idx="17">
                  <c:v>70</c:v>
                </c:pt>
                <c:pt idx="18">
                  <c:v>170</c:v>
                </c:pt>
                <c:pt idx="19">
                  <c:v>220</c:v>
                </c:pt>
                <c:pt idx="20">
                  <c:v>60</c:v>
                </c:pt>
                <c:pt idx="21">
                  <c:v>30</c:v>
                </c:pt>
                <c:pt idx="22">
                  <c:v>140</c:v>
                </c:pt>
                <c:pt idx="23">
                  <c:v>210</c:v>
                </c:pt>
                <c:pt idx="24">
                  <c:v>200</c:v>
                </c:pt>
                <c:pt idx="25">
                  <c:v>230</c:v>
                </c:pt>
                <c:pt idx="26">
                  <c:v>5</c:v>
                </c:pt>
                <c:pt idx="27">
                  <c:v>35</c:v>
                </c:pt>
                <c:pt idx="28">
                  <c:v>70</c:v>
                </c:pt>
                <c:pt idx="29">
                  <c:v>130</c:v>
                </c:pt>
                <c:pt idx="30">
                  <c:v>110</c:v>
                </c:pt>
                <c:pt idx="31">
                  <c:v>75</c:v>
                </c:pt>
                <c:pt idx="32">
                  <c:v>105</c:v>
                </c:pt>
                <c:pt idx="33">
                  <c:v>120</c:v>
                </c:pt>
                <c:pt idx="34">
                  <c:v>150</c:v>
                </c:pt>
                <c:pt idx="35">
                  <c:v>170</c:v>
                </c:pt>
                <c:pt idx="36">
                  <c:v>120</c:v>
                </c:pt>
                <c:pt idx="37">
                  <c:v>100</c:v>
                </c:pt>
                <c:pt idx="38">
                  <c:v>140</c:v>
                </c:pt>
                <c:pt idx="39">
                  <c:v>150</c:v>
                </c:pt>
                <c:pt idx="40">
                  <c:v>130</c:v>
                </c:pt>
                <c:pt idx="41">
                  <c:v>170</c:v>
                </c:pt>
                <c:pt idx="42">
                  <c:v>100</c:v>
                </c:pt>
                <c:pt idx="43">
                  <c:v>100</c:v>
                </c:pt>
                <c:pt idx="44">
                  <c:v>130</c:v>
                </c:pt>
                <c:pt idx="45">
                  <c:v>140</c:v>
                </c:pt>
                <c:pt idx="46">
                  <c:v>130</c:v>
                </c:pt>
                <c:pt idx="47">
                  <c:v>150</c:v>
                </c:pt>
                <c:pt idx="48">
                  <c:v>110</c:v>
                </c:pt>
                <c:pt idx="49">
                  <c:v>120</c:v>
                </c:pt>
                <c:pt idx="50">
                  <c:v>110</c:v>
                </c:pt>
                <c:pt idx="51">
                  <c:v>110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FA10-4B91-AD19-346336EDE7EE}"/>
            </c:ext>
          </c:extLst>
        </c:ser>
        <c:ser>
          <c:idx val="62"/>
          <c:order val="62"/>
          <c:tx>
            <c:strRef>
              <c:f>'2021年全井戸集計表'!$EB$2</c:f>
              <c:strCache>
                <c:ptCount val="1"/>
                <c:pt idx="0">
                  <c:v>既存観測井No.4(17m)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'2021年全井戸集計表'!$EB$3:$EB$54</c:f>
              <c:numCache>
                <c:formatCode>General</c:formatCode>
                <c:ptCount val="52"/>
                <c:pt idx="0">
                  <c:v>300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420</c:v>
                </c:pt>
                <c:pt idx="5">
                  <c:v>380</c:v>
                </c:pt>
                <c:pt idx="6">
                  <c:v>350</c:v>
                </c:pt>
                <c:pt idx="7">
                  <c:v>300</c:v>
                </c:pt>
                <c:pt idx="8">
                  <c:v>350</c:v>
                </c:pt>
                <c:pt idx="9">
                  <c:v>310</c:v>
                </c:pt>
                <c:pt idx="10">
                  <c:v>280</c:v>
                </c:pt>
                <c:pt idx="11">
                  <c:v>420</c:v>
                </c:pt>
                <c:pt idx="12">
                  <c:v>480</c:v>
                </c:pt>
                <c:pt idx="13">
                  <c:v>550</c:v>
                </c:pt>
                <c:pt idx="14">
                  <c:v>450</c:v>
                </c:pt>
                <c:pt idx="15">
                  <c:v>320</c:v>
                </c:pt>
                <c:pt idx="16">
                  <c:v>250</c:v>
                </c:pt>
                <c:pt idx="17">
                  <c:v>200</c:v>
                </c:pt>
                <c:pt idx="18">
                  <c:v>140</c:v>
                </c:pt>
                <c:pt idx="19">
                  <c:v>130</c:v>
                </c:pt>
                <c:pt idx="20">
                  <c:v>130</c:v>
                </c:pt>
                <c:pt idx="21">
                  <c:v>110</c:v>
                </c:pt>
                <c:pt idx="22">
                  <c:v>90</c:v>
                </c:pt>
                <c:pt idx="23">
                  <c:v>100</c:v>
                </c:pt>
                <c:pt idx="24">
                  <c:v>80</c:v>
                </c:pt>
                <c:pt idx="25">
                  <c:v>95</c:v>
                </c:pt>
                <c:pt idx="26">
                  <c:v>100</c:v>
                </c:pt>
                <c:pt idx="27">
                  <c:v>110</c:v>
                </c:pt>
                <c:pt idx="28">
                  <c:v>90</c:v>
                </c:pt>
                <c:pt idx="29">
                  <c:v>90</c:v>
                </c:pt>
                <c:pt idx="30">
                  <c:v>80</c:v>
                </c:pt>
                <c:pt idx="31">
                  <c:v>75</c:v>
                </c:pt>
                <c:pt idx="32">
                  <c:v>80</c:v>
                </c:pt>
                <c:pt idx="33">
                  <c:v>75</c:v>
                </c:pt>
                <c:pt idx="34">
                  <c:v>70</c:v>
                </c:pt>
                <c:pt idx="35">
                  <c:v>70</c:v>
                </c:pt>
                <c:pt idx="36">
                  <c:v>60</c:v>
                </c:pt>
                <c:pt idx="37">
                  <c:v>60</c:v>
                </c:pt>
                <c:pt idx="38">
                  <c:v>65</c:v>
                </c:pt>
                <c:pt idx="39">
                  <c:v>50</c:v>
                </c:pt>
                <c:pt idx="40">
                  <c:v>55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55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45</c:v>
                </c:pt>
                <c:pt idx="49">
                  <c:v>45</c:v>
                </c:pt>
                <c:pt idx="50">
                  <c:v>45</c:v>
                </c:pt>
                <c:pt idx="51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FA10-4B91-AD19-346336EDE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438840"/>
        <c:axId val="552439232"/>
      </c:lineChart>
      <c:catAx>
        <c:axId val="552438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52439232"/>
        <c:crosses val="autoZero"/>
        <c:auto val="1"/>
        <c:lblAlgn val="ctr"/>
        <c:lblOffset val="100"/>
        <c:noMultiLvlLbl val="0"/>
      </c:catAx>
      <c:valAx>
        <c:axId val="552439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000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52438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8547884419618381"/>
          <c:y val="4.3287216614701703E-2"/>
          <c:w val="1.38947038709509E-2"/>
          <c:h val="0.9032241187972203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layout>
        <c:manualLayout>
          <c:xMode val="edge"/>
          <c:yMode val="edge"/>
          <c:x val="0.27353933104229144"/>
          <c:y val="8.8987764182425228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'2021年全井戸集計表'!$C$3:$C$54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EE-4A4C-B948-7E371C52C68F}"/>
            </c:ext>
          </c:extLst>
        </c:ser>
        <c:ser>
          <c:idx val="1"/>
          <c:order val="1"/>
          <c:tx>
            <c:strRef>
              <c:f>'2021年全井戸集計表'!$D$2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'2021年全井戸集計表'!$D$3:$D$54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EE-4A4C-B948-7E371C52C68F}"/>
            </c:ext>
          </c:extLst>
        </c:ser>
        <c:ser>
          <c:idx val="2"/>
          <c:order val="2"/>
          <c:tx>
            <c:strRef>
              <c:f>'2021年全井戸集計表'!$E$2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'2021年全井戸集計表'!$E$3:$E$54</c:f>
              <c:numCache>
                <c:formatCode>0.000_ </c:formatCode>
                <c:ptCount val="52"/>
                <c:pt idx="0">
                  <c:v>53.231999999999999</c:v>
                </c:pt>
                <c:pt idx="1">
                  <c:v>53.155999999999999</c:v>
                </c:pt>
                <c:pt idx="2">
                  <c:v>53.095999999999997</c:v>
                </c:pt>
                <c:pt idx="3">
                  <c:v>53.042000000000002</c:v>
                </c:pt>
                <c:pt idx="4">
                  <c:v>53.613</c:v>
                </c:pt>
                <c:pt idx="5">
                  <c:v>53.875999999999998</c:v>
                </c:pt>
                <c:pt idx="6">
                  <c:v>53.991</c:v>
                </c:pt>
                <c:pt idx="7">
                  <c:v>54.113999999999997</c:v>
                </c:pt>
                <c:pt idx="8">
                  <c:v>54.054000000000002</c:v>
                </c:pt>
                <c:pt idx="9">
                  <c:v>53.923999999999999</c:v>
                </c:pt>
                <c:pt idx="10">
                  <c:v>54.206000000000003</c:v>
                </c:pt>
                <c:pt idx="11">
                  <c:v>54.606999999999999</c:v>
                </c:pt>
                <c:pt idx="12">
                  <c:v>54.698999999999998</c:v>
                </c:pt>
                <c:pt idx="13">
                  <c:v>54.75</c:v>
                </c:pt>
                <c:pt idx="14">
                  <c:v>54.861999999999995</c:v>
                </c:pt>
                <c:pt idx="15">
                  <c:v>54.881999999999998</c:v>
                </c:pt>
                <c:pt idx="16">
                  <c:v>54.960999999999999</c:v>
                </c:pt>
                <c:pt idx="17">
                  <c:v>55.061999999999998</c:v>
                </c:pt>
                <c:pt idx="18">
                  <c:v>54.963999999999999</c:v>
                </c:pt>
                <c:pt idx="19">
                  <c:v>54.841999999999999</c:v>
                </c:pt>
                <c:pt idx="20">
                  <c:v>54.97</c:v>
                </c:pt>
                <c:pt idx="21">
                  <c:v>55.126999999999995</c:v>
                </c:pt>
                <c:pt idx="22">
                  <c:v>55.174999999999997</c:v>
                </c:pt>
                <c:pt idx="23">
                  <c:v>55.12</c:v>
                </c:pt>
                <c:pt idx="24">
                  <c:v>55.186</c:v>
                </c:pt>
                <c:pt idx="25">
                  <c:v>54.610999999999997</c:v>
                </c:pt>
                <c:pt idx="26">
                  <c:v>56.387999999999998</c:v>
                </c:pt>
                <c:pt idx="27">
                  <c:v>56.515000000000001</c:v>
                </c:pt>
                <c:pt idx="28">
                  <c:v>56.593999999999994</c:v>
                </c:pt>
                <c:pt idx="29">
                  <c:v>56.076000000000001</c:v>
                </c:pt>
                <c:pt idx="30">
                  <c:v>56.808</c:v>
                </c:pt>
                <c:pt idx="31">
                  <c:v>56.084999999999994</c:v>
                </c:pt>
                <c:pt idx="32">
                  <c:v>55.966999999999999</c:v>
                </c:pt>
                <c:pt idx="33">
                  <c:v>56.601999999999997</c:v>
                </c:pt>
                <c:pt idx="34">
                  <c:v>56.292000000000002</c:v>
                </c:pt>
                <c:pt idx="35">
                  <c:v>55.964999999999996</c:v>
                </c:pt>
                <c:pt idx="36">
                  <c:v>56.352999999999994</c:v>
                </c:pt>
                <c:pt idx="37">
                  <c:v>56.721999999999994</c:v>
                </c:pt>
                <c:pt idx="38">
                  <c:v>56.716999999999999</c:v>
                </c:pt>
                <c:pt idx="39">
                  <c:v>57.92</c:v>
                </c:pt>
                <c:pt idx="40">
                  <c:v>57.067999999999998</c:v>
                </c:pt>
                <c:pt idx="41">
                  <c:v>56.456999999999994</c:v>
                </c:pt>
                <c:pt idx="42">
                  <c:v>56.345999999999997</c:v>
                </c:pt>
                <c:pt idx="43">
                  <c:v>56.798999999999999</c:v>
                </c:pt>
                <c:pt idx="44">
                  <c:v>56.8</c:v>
                </c:pt>
                <c:pt idx="45">
                  <c:v>57.528999999999996</c:v>
                </c:pt>
                <c:pt idx="46">
                  <c:v>56.821999999999996</c:v>
                </c:pt>
                <c:pt idx="47">
                  <c:v>56.699999999999996</c:v>
                </c:pt>
                <c:pt idx="48">
                  <c:v>56.652000000000001</c:v>
                </c:pt>
                <c:pt idx="49">
                  <c:v>56.79</c:v>
                </c:pt>
                <c:pt idx="50">
                  <c:v>56.830999999999996</c:v>
                </c:pt>
                <c:pt idx="51">
                  <c:v>56.706999999999994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EE-4A4C-B948-7E371C52C68F}"/>
            </c:ext>
          </c:extLst>
        </c:ser>
        <c:ser>
          <c:idx val="3"/>
          <c:order val="3"/>
          <c:tx>
            <c:strRef>
              <c:f>'2021年全井戸集計表'!$F$2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'2021年全井戸集計表'!$F$3:$F$54</c:f>
              <c:numCache>
                <c:formatCode>0.000_ </c:formatCode>
                <c:ptCount val="52"/>
                <c:pt idx="0">
                  <c:v>48.462000000000003</c:v>
                </c:pt>
                <c:pt idx="1">
                  <c:v>48.419000000000004</c:v>
                </c:pt>
                <c:pt idx="2">
                  <c:v>48.433000000000007</c:v>
                </c:pt>
                <c:pt idx="3">
                  <c:v>48.421000000000006</c:v>
                </c:pt>
                <c:pt idx="4">
                  <c:v>49.957000000000008</c:v>
                </c:pt>
                <c:pt idx="5">
                  <c:v>49.563000000000002</c:v>
                </c:pt>
                <c:pt idx="6">
                  <c:v>50.027000000000001</c:v>
                </c:pt>
                <c:pt idx="7">
                  <c:v>50.13</c:v>
                </c:pt>
                <c:pt idx="8">
                  <c:v>50.254000000000005</c:v>
                </c:pt>
                <c:pt idx="9">
                  <c:v>50.252000000000002</c:v>
                </c:pt>
                <c:pt idx="10">
                  <c:v>50.685000000000002</c:v>
                </c:pt>
                <c:pt idx="11">
                  <c:v>50.581000000000003</c:v>
                </c:pt>
                <c:pt idx="12">
                  <c:v>50.657000000000004</c:v>
                </c:pt>
                <c:pt idx="13">
                  <c:v>50.774000000000001</c:v>
                </c:pt>
                <c:pt idx="14">
                  <c:v>50.971000000000004</c:v>
                </c:pt>
                <c:pt idx="15">
                  <c:v>51.369</c:v>
                </c:pt>
                <c:pt idx="16">
                  <c:v>51.6</c:v>
                </c:pt>
                <c:pt idx="17">
                  <c:v>51.947000000000003</c:v>
                </c:pt>
                <c:pt idx="18">
                  <c:v>51.843000000000004</c:v>
                </c:pt>
                <c:pt idx="19">
                  <c:v>51.822000000000003</c:v>
                </c:pt>
                <c:pt idx="20">
                  <c:v>52.146000000000001</c:v>
                </c:pt>
                <c:pt idx="21">
                  <c:v>52.322000000000003</c:v>
                </c:pt>
                <c:pt idx="22">
                  <c:v>53.397000000000006</c:v>
                </c:pt>
                <c:pt idx="23">
                  <c:v>52.375</c:v>
                </c:pt>
                <c:pt idx="24">
                  <c:v>53.892000000000003</c:v>
                </c:pt>
                <c:pt idx="25">
                  <c:v>51.153000000000006</c:v>
                </c:pt>
                <c:pt idx="26">
                  <c:v>54.311999999999998</c:v>
                </c:pt>
                <c:pt idx="27">
                  <c:v>53.242000000000004</c:v>
                </c:pt>
                <c:pt idx="28">
                  <c:v>53.631</c:v>
                </c:pt>
                <c:pt idx="29">
                  <c:v>52.975000000000001</c:v>
                </c:pt>
                <c:pt idx="30">
                  <c:v>53.826999999999998</c:v>
                </c:pt>
                <c:pt idx="31">
                  <c:v>52.886000000000003</c:v>
                </c:pt>
                <c:pt idx="32">
                  <c:v>53.054000000000002</c:v>
                </c:pt>
                <c:pt idx="33">
                  <c:v>53.578000000000003</c:v>
                </c:pt>
                <c:pt idx="34">
                  <c:v>53.466000000000001</c:v>
                </c:pt>
                <c:pt idx="35">
                  <c:v>53.617000000000004</c:v>
                </c:pt>
                <c:pt idx="36">
                  <c:v>54.222000000000001</c:v>
                </c:pt>
                <c:pt idx="37">
                  <c:v>54.597999999999999</c:v>
                </c:pt>
                <c:pt idx="38">
                  <c:v>54.314999999999998</c:v>
                </c:pt>
                <c:pt idx="39">
                  <c:v>58.413000000000004</c:v>
                </c:pt>
                <c:pt idx="40">
                  <c:v>54.582000000000001</c:v>
                </c:pt>
                <c:pt idx="41">
                  <c:v>53.865000000000002</c:v>
                </c:pt>
                <c:pt idx="42">
                  <c:v>54.044000000000004</c:v>
                </c:pt>
                <c:pt idx="43">
                  <c:v>54.403000000000006</c:v>
                </c:pt>
                <c:pt idx="44">
                  <c:v>55.013000000000005</c:v>
                </c:pt>
                <c:pt idx="45">
                  <c:v>57.651000000000003</c:v>
                </c:pt>
                <c:pt idx="46">
                  <c:v>55.455000000000005</c:v>
                </c:pt>
                <c:pt idx="47">
                  <c:v>54.92</c:v>
                </c:pt>
                <c:pt idx="48">
                  <c:v>54.882000000000005</c:v>
                </c:pt>
                <c:pt idx="49">
                  <c:v>55.02</c:v>
                </c:pt>
                <c:pt idx="50">
                  <c:v>56.118000000000002</c:v>
                </c:pt>
                <c:pt idx="51">
                  <c:v>55.578000000000003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5EE-4A4C-B948-7E371C52C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440408"/>
        <c:axId val="552440016"/>
      </c:lineChart>
      <c:catAx>
        <c:axId val="552440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2440016"/>
        <c:crosses val="autoZero"/>
        <c:auto val="1"/>
        <c:lblAlgn val="ctr"/>
        <c:lblOffset val="100"/>
        <c:noMultiLvlLbl val="0"/>
      </c:catAx>
      <c:valAx>
        <c:axId val="552440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2440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layout>
        <c:manualLayout>
          <c:xMode val="edge"/>
          <c:yMode val="edge"/>
          <c:x val="0.27584377232432788"/>
          <c:y val="3.9442232313023885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'2021年全井戸集計表'!$G$3:$G$54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F4-4C0B-8145-408D6E0EB1DA}"/>
            </c:ext>
          </c:extLst>
        </c:ser>
        <c:ser>
          <c:idx val="1"/>
          <c:order val="1"/>
          <c:tx>
            <c:strRef>
              <c:f>'2021年全井戸集計表'!$H$2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'2021年全井戸集計表'!$H$3:$H$54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F4-4C0B-8145-408D6E0EB1DA}"/>
            </c:ext>
          </c:extLst>
        </c:ser>
        <c:ser>
          <c:idx val="2"/>
          <c:order val="2"/>
          <c:tx>
            <c:strRef>
              <c:f>'2021年全井戸集計表'!$I$2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'2021年全井戸集計表'!$I$3:$I$54</c:f>
              <c:numCache>
                <c:formatCode>0.000_ </c:formatCode>
                <c:ptCount val="52"/>
                <c:pt idx="0">
                  <c:v>51.952999999999989</c:v>
                </c:pt>
                <c:pt idx="1">
                  <c:v>51.804999999999993</c:v>
                </c:pt>
                <c:pt idx="2">
                  <c:v>51.743999999999993</c:v>
                </c:pt>
                <c:pt idx="3">
                  <c:v>51.72999999999999</c:v>
                </c:pt>
                <c:pt idx="4">
                  <c:v>51.904999999999994</c:v>
                </c:pt>
                <c:pt idx="5">
                  <c:v>51.900999999999996</c:v>
                </c:pt>
                <c:pt idx="6">
                  <c:v>51.881999999999991</c:v>
                </c:pt>
                <c:pt idx="7">
                  <c:v>51.971999999999994</c:v>
                </c:pt>
                <c:pt idx="8">
                  <c:v>51.85499999999999</c:v>
                </c:pt>
                <c:pt idx="9">
                  <c:v>51.817999999999991</c:v>
                </c:pt>
                <c:pt idx="10">
                  <c:v>52.275999999999996</c:v>
                </c:pt>
                <c:pt idx="11">
                  <c:v>52.60199999999999</c:v>
                </c:pt>
                <c:pt idx="12">
                  <c:v>52.602999999999994</c:v>
                </c:pt>
                <c:pt idx="13">
                  <c:v>52.755999999999993</c:v>
                </c:pt>
                <c:pt idx="14">
                  <c:v>52.553999999999995</c:v>
                </c:pt>
                <c:pt idx="15">
                  <c:v>52.890999999999991</c:v>
                </c:pt>
                <c:pt idx="16">
                  <c:v>52.74499999999999</c:v>
                </c:pt>
                <c:pt idx="17">
                  <c:v>52.867999999999995</c:v>
                </c:pt>
                <c:pt idx="18">
                  <c:v>52.724999999999994</c:v>
                </c:pt>
                <c:pt idx="19">
                  <c:v>52.684999999999995</c:v>
                </c:pt>
                <c:pt idx="20">
                  <c:v>52.826999999999991</c:v>
                </c:pt>
                <c:pt idx="21">
                  <c:v>52.822999999999993</c:v>
                </c:pt>
                <c:pt idx="22">
                  <c:v>52.753999999999991</c:v>
                </c:pt>
                <c:pt idx="23">
                  <c:v>52.643999999999991</c:v>
                </c:pt>
                <c:pt idx="24">
                  <c:v>52.74799999999999</c:v>
                </c:pt>
                <c:pt idx="25">
                  <c:v>52.322999999999993</c:v>
                </c:pt>
                <c:pt idx="26">
                  <c:v>54.449999999999996</c:v>
                </c:pt>
                <c:pt idx="27">
                  <c:v>53.11099999999999</c:v>
                </c:pt>
                <c:pt idx="28">
                  <c:v>53.259999999999991</c:v>
                </c:pt>
                <c:pt idx="29">
                  <c:v>52.941999999999993</c:v>
                </c:pt>
                <c:pt idx="30">
                  <c:v>54.093999999999994</c:v>
                </c:pt>
                <c:pt idx="31">
                  <c:v>53.056999999999995</c:v>
                </c:pt>
                <c:pt idx="32">
                  <c:v>52.950999999999993</c:v>
                </c:pt>
                <c:pt idx="33">
                  <c:v>53.123999999999995</c:v>
                </c:pt>
                <c:pt idx="34">
                  <c:v>52.996999999999993</c:v>
                </c:pt>
                <c:pt idx="35">
                  <c:v>52.889999999999993</c:v>
                </c:pt>
                <c:pt idx="36">
                  <c:v>53.139999999999993</c:v>
                </c:pt>
                <c:pt idx="37">
                  <c:v>53.285999999999994</c:v>
                </c:pt>
                <c:pt idx="38">
                  <c:v>53.196999999999996</c:v>
                </c:pt>
                <c:pt idx="39">
                  <c:v>55.569999999999993</c:v>
                </c:pt>
                <c:pt idx="40">
                  <c:v>53.591999999999992</c:v>
                </c:pt>
                <c:pt idx="41">
                  <c:v>53.009999999999991</c:v>
                </c:pt>
                <c:pt idx="42">
                  <c:v>52.935999999999993</c:v>
                </c:pt>
                <c:pt idx="43">
                  <c:v>53.332999999999991</c:v>
                </c:pt>
                <c:pt idx="44">
                  <c:v>53.401999999999994</c:v>
                </c:pt>
                <c:pt idx="45">
                  <c:v>54.891999999999996</c:v>
                </c:pt>
                <c:pt idx="46">
                  <c:v>53.689999999999991</c:v>
                </c:pt>
                <c:pt idx="47">
                  <c:v>53.438999999999993</c:v>
                </c:pt>
                <c:pt idx="48">
                  <c:v>53.41</c:v>
                </c:pt>
                <c:pt idx="49">
                  <c:v>53.319999999999993</c:v>
                </c:pt>
                <c:pt idx="50">
                  <c:v>53.666999999999994</c:v>
                </c:pt>
                <c:pt idx="51">
                  <c:v>53.541999999999994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AF4-4C0B-8145-408D6E0EB1DA}"/>
            </c:ext>
          </c:extLst>
        </c:ser>
        <c:ser>
          <c:idx val="3"/>
          <c:order val="3"/>
          <c:tx>
            <c:strRef>
              <c:f>'2021年全井戸集計表'!$J$2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'2021年全井戸集計表'!$J$3:$J$54</c:f>
              <c:numCache>
                <c:formatCode>0.000_ </c:formatCode>
                <c:ptCount val="52"/>
                <c:pt idx="0">
                  <c:v>46.19</c:v>
                </c:pt>
                <c:pt idx="1">
                  <c:v>46.15</c:v>
                </c:pt>
                <c:pt idx="2">
                  <c:v>46.105999999999995</c:v>
                </c:pt>
                <c:pt idx="3">
                  <c:v>46.156999999999996</c:v>
                </c:pt>
                <c:pt idx="4">
                  <c:v>46.402000000000001</c:v>
                </c:pt>
                <c:pt idx="5">
                  <c:v>46.658000000000001</c:v>
                </c:pt>
                <c:pt idx="6">
                  <c:v>46.850999999999999</c:v>
                </c:pt>
                <c:pt idx="7">
                  <c:v>46.616</c:v>
                </c:pt>
                <c:pt idx="8">
                  <c:v>46.628999999999998</c:v>
                </c:pt>
                <c:pt idx="9">
                  <c:v>46.596999999999994</c:v>
                </c:pt>
                <c:pt idx="10">
                  <c:v>46.595999999999997</c:v>
                </c:pt>
                <c:pt idx="11">
                  <c:v>46.478999999999999</c:v>
                </c:pt>
                <c:pt idx="12">
                  <c:v>46.521000000000001</c:v>
                </c:pt>
                <c:pt idx="13">
                  <c:v>46.606999999999999</c:v>
                </c:pt>
                <c:pt idx="14">
                  <c:v>46.540999999999997</c:v>
                </c:pt>
                <c:pt idx="15">
                  <c:v>47.098999999999997</c:v>
                </c:pt>
                <c:pt idx="16">
                  <c:v>47.242999999999995</c:v>
                </c:pt>
                <c:pt idx="17">
                  <c:v>47.375999999999998</c:v>
                </c:pt>
                <c:pt idx="18">
                  <c:v>47.338999999999999</c:v>
                </c:pt>
                <c:pt idx="19">
                  <c:v>47.393999999999998</c:v>
                </c:pt>
                <c:pt idx="20">
                  <c:v>47.414999999999999</c:v>
                </c:pt>
                <c:pt idx="21">
                  <c:v>47.482999999999997</c:v>
                </c:pt>
                <c:pt idx="22">
                  <c:v>47.442999999999998</c:v>
                </c:pt>
                <c:pt idx="23">
                  <c:v>47.509</c:v>
                </c:pt>
                <c:pt idx="24">
                  <c:v>49.600999999999999</c:v>
                </c:pt>
                <c:pt idx="25">
                  <c:v>46.567999999999998</c:v>
                </c:pt>
                <c:pt idx="26">
                  <c:v>46.932000000000002</c:v>
                </c:pt>
                <c:pt idx="27">
                  <c:v>46.902000000000001</c:v>
                </c:pt>
                <c:pt idx="28">
                  <c:v>47.771000000000001</c:v>
                </c:pt>
                <c:pt idx="29">
                  <c:v>46.850999999999999</c:v>
                </c:pt>
                <c:pt idx="30">
                  <c:v>47.203999999999994</c:v>
                </c:pt>
                <c:pt idx="31">
                  <c:v>46.923000000000002</c:v>
                </c:pt>
                <c:pt idx="32">
                  <c:v>46.957999999999998</c:v>
                </c:pt>
                <c:pt idx="33">
                  <c:v>47.31</c:v>
                </c:pt>
                <c:pt idx="34">
                  <c:v>47.338999999999999</c:v>
                </c:pt>
                <c:pt idx="35">
                  <c:v>47.382999999999996</c:v>
                </c:pt>
                <c:pt idx="36">
                  <c:v>47.557000000000002</c:v>
                </c:pt>
                <c:pt idx="37">
                  <c:v>47.617999999999995</c:v>
                </c:pt>
                <c:pt idx="38">
                  <c:v>47.585999999999999</c:v>
                </c:pt>
                <c:pt idx="39">
                  <c:v>55.44</c:v>
                </c:pt>
                <c:pt idx="40">
                  <c:v>47.021000000000001</c:v>
                </c:pt>
                <c:pt idx="41">
                  <c:v>46.929000000000002</c:v>
                </c:pt>
                <c:pt idx="42">
                  <c:v>47.060999999999993</c:v>
                </c:pt>
                <c:pt idx="43">
                  <c:v>47.668999999999997</c:v>
                </c:pt>
                <c:pt idx="44">
                  <c:v>49.408999999999999</c:v>
                </c:pt>
                <c:pt idx="45">
                  <c:v>55.182000000000002</c:v>
                </c:pt>
                <c:pt idx="46">
                  <c:v>48.235999999999997</c:v>
                </c:pt>
                <c:pt idx="47">
                  <c:v>48.298000000000002</c:v>
                </c:pt>
                <c:pt idx="48">
                  <c:v>48.217999999999996</c:v>
                </c:pt>
                <c:pt idx="49">
                  <c:v>48.356999999999999</c:v>
                </c:pt>
                <c:pt idx="50">
                  <c:v>48.762999999999998</c:v>
                </c:pt>
                <c:pt idx="51">
                  <c:v>49.072000000000003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AF4-4C0B-8145-408D6E0EB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441192"/>
        <c:axId val="552441584"/>
      </c:lineChart>
      <c:catAx>
        <c:axId val="552441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2441584"/>
        <c:crosses val="autoZero"/>
        <c:auto val="1"/>
        <c:lblAlgn val="ctr"/>
        <c:lblOffset val="100"/>
        <c:noMultiLvlLbl val="0"/>
      </c:catAx>
      <c:valAx>
        <c:axId val="552441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2441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No.3(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'2021年全井戸集計表'!$K$3:$K$54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98-4772-92E9-E36D8AD895BF}"/>
            </c:ext>
          </c:extLst>
        </c:ser>
        <c:ser>
          <c:idx val="1"/>
          <c:order val="1"/>
          <c:tx>
            <c:strRef>
              <c:f>'2021年全井戸集計表'!$L$2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'2021年全井戸集計表'!$L$3:$L$54</c:f>
              <c:numCache>
                <c:formatCode>0.000_ </c:formatCode>
                <c:ptCount val="52"/>
                <c:pt idx="0">
                  <c:v>72.201999999999998</c:v>
                </c:pt>
                <c:pt idx="1">
                  <c:v>72.158000000000001</c:v>
                </c:pt>
                <c:pt idx="2">
                  <c:v>72.203000000000003</c:v>
                </c:pt>
                <c:pt idx="3">
                  <c:v>72.051000000000002</c:v>
                </c:pt>
                <c:pt idx="4">
                  <c:v>72.183999999999997</c:v>
                </c:pt>
                <c:pt idx="5">
                  <c:v>72.015000000000001</c:v>
                </c:pt>
                <c:pt idx="6">
                  <c:v>72.335999999999999</c:v>
                </c:pt>
                <c:pt idx="7">
                  <c:v>72.034999999999997</c:v>
                </c:pt>
                <c:pt idx="8">
                  <c:v>71.882999999999996</c:v>
                </c:pt>
                <c:pt idx="9">
                  <c:v>71.72999999999999</c:v>
                </c:pt>
                <c:pt idx="10">
                  <c:v>71.948999999999998</c:v>
                </c:pt>
                <c:pt idx="11">
                  <c:v>71.825999999999993</c:v>
                </c:pt>
                <c:pt idx="12">
                  <c:v>72.001999999999995</c:v>
                </c:pt>
                <c:pt idx="13">
                  <c:v>71.959000000000003</c:v>
                </c:pt>
                <c:pt idx="14">
                  <c:v>71.531000000000006</c:v>
                </c:pt>
                <c:pt idx="15">
                  <c:v>72.024000000000001</c:v>
                </c:pt>
                <c:pt idx="16">
                  <c:v>71.959999999999994</c:v>
                </c:pt>
                <c:pt idx="17">
                  <c:v>72.004999999999995</c:v>
                </c:pt>
                <c:pt idx="18">
                  <c:v>71.936999999999998</c:v>
                </c:pt>
                <c:pt idx="19">
                  <c:v>72.102000000000004</c:v>
                </c:pt>
                <c:pt idx="20">
                  <c:v>72.051999999999992</c:v>
                </c:pt>
                <c:pt idx="21">
                  <c:v>72.054000000000002</c:v>
                </c:pt>
                <c:pt idx="22">
                  <c:v>72.051999999999992</c:v>
                </c:pt>
                <c:pt idx="23">
                  <c:v>72.131</c:v>
                </c:pt>
                <c:pt idx="24">
                  <c:v>72.128999999999991</c:v>
                </c:pt>
                <c:pt idx="25">
                  <c:v>72.134999999999991</c:v>
                </c:pt>
                <c:pt idx="26">
                  <c:v>72.225999999999999</c:v>
                </c:pt>
                <c:pt idx="27">
                  <c:v>72.259</c:v>
                </c:pt>
                <c:pt idx="28">
                  <c:v>72.248999999999995</c:v>
                </c:pt>
                <c:pt idx="29">
                  <c:v>72.381</c:v>
                </c:pt>
                <c:pt idx="30">
                  <c:v>72.271000000000001</c:v>
                </c:pt>
                <c:pt idx="31">
                  <c:v>72.289999999999992</c:v>
                </c:pt>
                <c:pt idx="32">
                  <c:v>72.305999999999997</c:v>
                </c:pt>
                <c:pt idx="33">
                  <c:v>72.399000000000001</c:v>
                </c:pt>
                <c:pt idx="34">
                  <c:v>72.364000000000004</c:v>
                </c:pt>
                <c:pt idx="35">
                  <c:v>72.313000000000002</c:v>
                </c:pt>
                <c:pt idx="36">
                  <c:v>72.356999999999999</c:v>
                </c:pt>
                <c:pt idx="37">
                  <c:v>72.376000000000005</c:v>
                </c:pt>
                <c:pt idx="38">
                  <c:v>72.418000000000006</c:v>
                </c:pt>
                <c:pt idx="39">
                  <c:v>72.486999999999995</c:v>
                </c:pt>
                <c:pt idx="40">
                  <c:v>72.513999999999996</c:v>
                </c:pt>
                <c:pt idx="41">
                  <c:v>72.456999999999994</c:v>
                </c:pt>
                <c:pt idx="42">
                  <c:v>72.451999999999998</c:v>
                </c:pt>
                <c:pt idx="43">
                  <c:v>72.501000000000005</c:v>
                </c:pt>
                <c:pt idx="44">
                  <c:v>72.537999999999997</c:v>
                </c:pt>
                <c:pt idx="45">
                  <c:v>72.462000000000003</c:v>
                </c:pt>
                <c:pt idx="46">
                  <c:v>72.652000000000001</c:v>
                </c:pt>
                <c:pt idx="47">
                  <c:v>72.477000000000004</c:v>
                </c:pt>
                <c:pt idx="48">
                  <c:v>72.451999999999998</c:v>
                </c:pt>
                <c:pt idx="49">
                  <c:v>72.703000000000003</c:v>
                </c:pt>
                <c:pt idx="50">
                  <c:v>72.655000000000001</c:v>
                </c:pt>
                <c:pt idx="51">
                  <c:v>72.617999999999995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98-4772-92E9-E36D8AD895BF}"/>
            </c:ext>
          </c:extLst>
        </c:ser>
        <c:ser>
          <c:idx val="2"/>
          <c:order val="2"/>
          <c:tx>
            <c:strRef>
              <c:f>'2021年全井戸集計表'!$M$2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'2021年全井戸集計表'!$M$3:$M$54</c:f>
              <c:numCache>
                <c:formatCode>0.000_ </c:formatCode>
                <c:ptCount val="52"/>
                <c:pt idx="0">
                  <c:v>64.649000000000001</c:v>
                </c:pt>
                <c:pt idx="1">
                  <c:v>64.593000000000004</c:v>
                </c:pt>
                <c:pt idx="2">
                  <c:v>64.581999999999994</c:v>
                </c:pt>
                <c:pt idx="3">
                  <c:v>64.397999999999996</c:v>
                </c:pt>
                <c:pt idx="4">
                  <c:v>64.638000000000005</c:v>
                </c:pt>
                <c:pt idx="5">
                  <c:v>64.62</c:v>
                </c:pt>
                <c:pt idx="6">
                  <c:v>64.856999999999999</c:v>
                </c:pt>
                <c:pt idx="7">
                  <c:v>64.600999999999999</c:v>
                </c:pt>
                <c:pt idx="8">
                  <c:v>64.603999999999999</c:v>
                </c:pt>
                <c:pt idx="9">
                  <c:v>64.457999999999998</c:v>
                </c:pt>
                <c:pt idx="10">
                  <c:v>64.576999999999998</c:v>
                </c:pt>
                <c:pt idx="11">
                  <c:v>64.555000000000007</c:v>
                </c:pt>
                <c:pt idx="12">
                  <c:v>64.626000000000005</c:v>
                </c:pt>
                <c:pt idx="13">
                  <c:v>64.649000000000001</c:v>
                </c:pt>
                <c:pt idx="14">
                  <c:v>64.405000000000001</c:v>
                </c:pt>
                <c:pt idx="15">
                  <c:v>64.619</c:v>
                </c:pt>
                <c:pt idx="16">
                  <c:v>64.619</c:v>
                </c:pt>
                <c:pt idx="17">
                  <c:v>64.7</c:v>
                </c:pt>
                <c:pt idx="18">
                  <c:v>64.682000000000002</c:v>
                </c:pt>
                <c:pt idx="19">
                  <c:v>64.808999999999997</c:v>
                </c:pt>
                <c:pt idx="20">
                  <c:v>64.876999999999995</c:v>
                </c:pt>
                <c:pt idx="21">
                  <c:v>64.771999999999991</c:v>
                </c:pt>
                <c:pt idx="22">
                  <c:v>64.781999999999996</c:v>
                </c:pt>
                <c:pt idx="23">
                  <c:v>64.837999999999994</c:v>
                </c:pt>
                <c:pt idx="24">
                  <c:v>64.795000000000002</c:v>
                </c:pt>
                <c:pt idx="25">
                  <c:v>64.620999999999995</c:v>
                </c:pt>
                <c:pt idx="26">
                  <c:v>64.86699999999999</c:v>
                </c:pt>
                <c:pt idx="27">
                  <c:v>65.073999999999998</c:v>
                </c:pt>
                <c:pt idx="28">
                  <c:v>65.099000000000004</c:v>
                </c:pt>
                <c:pt idx="29">
                  <c:v>65.099000000000004</c:v>
                </c:pt>
                <c:pt idx="30">
                  <c:v>65.174000000000007</c:v>
                </c:pt>
                <c:pt idx="31">
                  <c:v>65.2</c:v>
                </c:pt>
                <c:pt idx="32">
                  <c:v>65.111999999999995</c:v>
                </c:pt>
                <c:pt idx="33">
                  <c:v>65.088999999999999</c:v>
                </c:pt>
                <c:pt idx="34">
                  <c:v>65.131</c:v>
                </c:pt>
                <c:pt idx="35">
                  <c:v>65.072000000000003</c:v>
                </c:pt>
                <c:pt idx="36">
                  <c:v>65.356999999999999</c:v>
                </c:pt>
                <c:pt idx="37">
                  <c:v>65.554000000000002</c:v>
                </c:pt>
                <c:pt idx="38">
                  <c:v>65.578999999999994</c:v>
                </c:pt>
                <c:pt idx="39">
                  <c:v>65.751999999999995</c:v>
                </c:pt>
                <c:pt idx="40">
                  <c:v>65.727999999999994</c:v>
                </c:pt>
                <c:pt idx="41">
                  <c:v>65.468999999999994</c:v>
                </c:pt>
                <c:pt idx="42">
                  <c:v>65.370999999999995</c:v>
                </c:pt>
                <c:pt idx="43">
                  <c:v>65.456999999999994</c:v>
                </c:pt>
                <c:pt idx="44">
                  <c:v>65.37299999999999</c:v>
                </c:pt>
                <c:pt idx="45">
                  <c:v>65.524000000000001</c:v>
                </c:pt>
                <c:pt idx="46">
                  <c:v>65.736999999999995</c:v>
                </c:pt>
                <c:pt idx="47">
                  <c:v>65.599999999999994</c:v>
                </c:pt>
                <c:pt idx="48">
                  <c:v>65.588999999999999</c:v>
                </c:pt>
                <c:pt idx="49">
                  <c:v>65.774000000000001</c:v>
                </c:pt>
                <c:pt idx="50">
                  <c:v>65.739999999999995</c:v>
                </c:pt>
                <c:pt idx="51">
                  <c:v>65.69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98-4772-92E9-E36D8AD89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442368"/>
        <c:axId val="554687640"/>
      </c:lineChart>
      <c:catAx>
        <c:axId val="55244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4687640"/>
        <c:crosses val="autoZero"/>
        <c:auto val="1"/>
        <c:lblAlgn val="ctr"/>
        <c:lblOffset val="100"/>
        <c:noMultiLvlLbl val="0"/>
      </c:catAx>
      <c:valAx>
        <c:axId val="554687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244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'2021年全井戸集計表'!$N$3:$N$54</c:f>
              <c:numCache>
                <c:formatCode>0.00_ </c:formatCode>
                <c:ptCount val="52"/>
                <c:pt idx="0">
                  <c:v>71.512999999999991</c:v>
                </c:pt>
                <c:pt idx="1">
                  <c:v>71.512</c:v>
                </c:pt>
                <c:pt idx="2">
                  <c:v>71.512999999999991</c:v>
                </c:pt>
                <c:pt idx="3">
                  <c:v>71.509999999999991</c:v>
                </c:pt>
                <c:pt idx="4">
                  <c:v>71.60499999999999</c:v>
                </c:pt>
                <c:pt idx="5">
                  <c:v>71.530999999999992</c:v>
                </c:pt>
                <c:pt idx="6">
                  <c:v>72.290999999999997</c:v>
                </c:pt>
                <c:pt idx="7">
                  <c:v>71.586999999999989</c:v>
                </c:pt>
                <c:pt idx="8">
                  <c:v>71.532999999999987</c:v>
                </c:pt>
                <c:pt idx="9">
                  <c:v>71.526999999999987</c:v>
                </c:pt>
                <c:pt idx="10">
                  <c:v>72.688999999999993</c:v>
                </c:pt>
                <c:pt idx="11">
                  <c:v>72.352999999999994</c:v>
                </c:pt>
                <c:pt idx="12">
                  <c:v>72.806999999999988</c:v>
                </c:pt>
                <c:pt idx="13">
                  <c:v>73.646999999999991</c:v>
                </c:pt>
                <c:pt idx="14">
                  <c:v>71.645999999999987</c:v>
                </c:pt>
                <c:pt idx="15">
                  <c:v>72.064999999999998</c:v>
                </c:pt>
                <c:pt idx="16">
                  <c:v>71.586999999999989</c:v>
                </c:pt>
                <c:pt idx="17">
                  <c:v>71.806999999999988</c:v>
                </c:pt>
                <c:pt idx="18">
                  <c:v>71.573999999999998</c:v>
                </c:pt>
                <c:pt idx="19">
                  <c:v>71.531999999999996</c:v>
                </c:pt>
                <c:pt idx="20">
                  <c:v>71.889999999999986</c:v>
                </c:pt>
                <c:pt idx="21">
                  <c:v>72.000999999999991</c:v>
                </c:pt>
                <c:pt idx="22">
                  <c:v>71.978999999999999</c:v>
                </c:pt>
                <c:pt idx="23">
                  <c:v>71.694999999999993</c:v>
                </c:pt>
                <c:pt idx="24">
                  <c:v>71.532999999999987</c:v>
                </c:pt>
                <c:pt idx="25">
                  <c:v>71.49199999999999</c:v>
                </c:pt>
                <c:pt idx="26">
                  <c:v>72.606999999999999</c:v>
                </c:pt>
                <c:pt idx="27">
                  <c:v>71.777999999999992</c:v>
                </c:pt>
                <c:pt idx="28">
                  <c:v>71.734999999999999</c:v>
                </c:pt>
                <c:pt idx="29">
                  <c:v>71.532999999999987</c:v>
                </c:pt>
                <c:pt idx="30">
                  <c:v>71.534999999999997</c:v>
                </c:pt>
                <c:pt idx="31">
                  <c:v>72.093999999999994</c:v>
                </c:pt>
                <c:pt idx="32">
                  <c:v>72.782999999999987</c:v>
                </c:pt>
                <c:pt idx="33">
                  <c:v>71.671999999999997</c:v>
                </c:pt>
                <c:pt idx="34">
                  <c:v>71.531999999999996</c:v>
                </c:pt>
                <c:pt idx="35">
                  <c:v>71.527999999999992</c:v>
                </c:pt>
                <c:pt idx="36">
                  <c:v>72.103999999999999</c:v>
                </c:pt>
                <c:pt idx="37">
                  <c:v>72.060999999999993</c:v>
                </c:pt>
                <c:pt idx="38">
                  <c:v>71.597999999999999</c:v>
                </c:pt>
                <c:pt idx="39">
                  <c:v>72.172999999999988</c:v>
                </c:pt>
                <c:pt idx="40">
                  <c:v>71.789999999999992</c:v>
                </c:pt>
                <c:pt idx="41">
                  <c:v>71.785999999999987</c:v>
                </c:pt>
                <c:pt idx="42">
                  <c:v>72.924999999999997</c:v>
                </c:pt>
                <c:pt idx="43">
                  <c:v>71.946999999999989</c:v>
                </c:pt>
                <c:pt idx="44">
                  <c:v>71.779999999999987</c:v>
                </c:pt>
                <c:pt idx="45">
                  <c:v>71.953999999999994</c:v>
                </c:pt>
                <c:pt idx="46">
                  <c:v>72.507999999999996</c:v>
                </c:pt>
                <c:pt idx="47">
                  <c:v>71.844999999999999</c:v>
                </c:pt>
                <c:pt idx="48">
                  <c:v>71.934999999999988</c:v>
                </c:pt>
                <c:pt idx="49">
                  <c:v>72.036999999999992</c:v>
                </c:pt>
                <c:pt idx="50">
                  <c:v>72.197999999999993</c:v>
                </c:pt>
                <c:pt idx="51">
                  <c:v>71.916999999999987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FB-4768-9BA9-DEF3C32515E3}"/>
            </c:ext>
          </c:extLst>
        </c:ser>
        <c:ser>
          <c:idx val="1"/>
          <c:order val="1"/>
          <c:tx>
            <c:strRef>
              <c:f>'2021年全井戸集計表'!$O$2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'2021年全井戸集計表'!$O$3:$O$54</c:f>
              <c:numCache>
                <c:formatCode>0.000_ </c:formatCode>
                <c:ptCount val="52"/>
                <c:pt idx="0">
                  <c:v>65.977000000000004</c:v>
                </c:pt>
                <c:pt idx="1">
                  <c:v>65.947000000000003</c:v>
                </c:pt>
                <c:pt idx="2">
                  <c:v>65.926000000000002</c:v>
                </c:pt>
                <c:pt idx="3">
                  <c:v>65.813000000000002</c:v>
                </c:pt>
                <c:pt idx="4">
                  <c:v>65.790999999999997</c:v>
                </c:pt>
                <c:pt idx="5">
                  <c:v>65.736000000000004</c:v>
                </c:pt>
                <c:pt idx="6">
                  <c:v>65.716999999999999</c:v>
                </c:pt>
                <c:pt idx="7">
                  <c:v>65.66</c:v>
                </c:pt>
                <c:pt idx="8">
                  <c:v>65.64</c:v>
                </c:pt>
                <c:pt idx="9">
                  <c:v>65.582000000000008</c:v>
                </c:pt>
                <c:pt idx="10">
                  <c:v>65.569000000000003</c:v>
                </c:pt>
                <c:pt idx="11">
                  <c:v>65.528000000000006</c:v>
                </c:pt>
                <c:pt idx="12">
                  <c:v>65.584000000000003</c:v>
                </c:pt>
                <c:pt idx="13">
                  <c:v>66.585999999999999</c:v>
                </c:pt>
                <c:pt idx="14">
                  <c:v>66.67</c:v>
                </c:pt>
                <c:pt idx="15">
                  <c:v>66.522000000000006</c:v>
                </c:pt>
                <c:pt idx="16">
                  <c:v>66.412000000000006</c:v>
                </c:pt>
                <c:pt idx="17">
                  <c:v>66.415999999999997</c:v>
                </c:pt>
                <c:pt idx="18">
                  <c:v>66.387</c:v>
                </c:pt>
                <c:pt idx="19">
                  <c:v>66.302000000000007</c:v>
                </c:pt>
                <c:pt idx="20">
                  <c:v>66.274000000000001</c:v>
                </c:pt>
                <c:pt idx="21">
                  <c:v>66.367999999999995</c:v>
                </c:pt>
                <c:pt idx="22">
                  <c:v>66.367999999999995</c:v>
                </c:pt>
                <c:pt idx="23">
                  <c:v>66.408000000000001</c:v>
                </c:pt>
                <c:pt idx="24">
                  <c:v>66.282000000000011</c:v>
                </c:pt>
                <c:pt idx="25">
                  <c:v>66.177000000000007</c:v>
                </c:pt>
                <c:pt idx="26">
                  <c:v>69.247</c:v>
                </c:pt>
                <c:pt idx="27">
                  <c:v>67.698000000000008</c:v>
                </c:pt>
                <c:pt idx="28">
                  <c:v>66.772000000000006</c:v>
                </c:pt>
                <c:pt idx="29">
                  <c:v>66.448000000000008</c:v>
                </c:pt>
                <c:pt idx="30">
                  <c:v>66.346000000000004</c:v>
                </c:pt>
                <c:pt idx="31">
                  <c:v>66.282000000000011</c:v>
                </c:pt>
                <c:pt idx="32">
                  <c:v>66.411000000000001</c:v>
                </c:pt>
                <c:pt idx="33">
                  <c:v>66.643000000000001</c:v>
                </c:pt>
                <c:pt idx="34">
                  <c:v>66.448000000000008</c:v>
                </c:pt>
                <c:pt idx="35">
                  <c:v>66.305999999999997</c:v>
                </c:pt>
                <c:pt idx="36">
                  <c:v>66.605000000000004</c:v>
                </c:pt>
                <c:pt idx="37">
                  <c:v>66.671999999999997</c:v>
                </c:pt>
                <c:pt idx="38">
                  <c:v>66.611000000000004</c:v>
                </c:pt>
                <c:pt idx="39">
                  <c:v>67.157000000000011</c:v>
                </c:pt>
                <c:pt idx="40">
                  <c:v>67.03</c:v>
                </c:pt>
                <c:pt idx="41">
                  <c:v>66.534000000000006</c:v>
                </c:pt>
                <c:pt idx="42">
                  <c:v>66.435000000000002</c:v>
                </c:pt>
                <c:pt idx="43">
                  <c:v>66.61</c:v>
                </c:pt>
                <c:pt idx="44">
                  <c:v>66.504999999999995</c:v>
                </c:pt>
                <c:pt idx="45">
                  <c:v>66.622</c:v>
                </c:pt>
                <c:pt idx="46">
                  <c:v>66.557000000000002</c:v>
                </c:pt>
                <c:pt idx="47">
                  <c:v>66.585000000000008</c:v>
                </c:pt>
                <c:pt idx="48">
                  <c:v>66.605000000000004</c:v>
                </c:pt>
                <c:pt idx="49">
                  <c:v>66.683000000000007</c:v>
                </c:pt>
                <c:pt idx="50">
                  <c:v>66.685000000000002</c:v>
                </c:pt>
                <c:pt idx="51">
                  <c:v>66.641000000000005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FB-4768-9BA9-DEF3C32515E3}"/>
            </c:ext>
          </c:extLst>
        </c:ser>
        <c:ser>
          <c:idx val="2"/>
          <c:order val="2"/>
          <c:tx>
            <c:strRef>
              <c:f>'2021年全井戸集計表'!$P$2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'2021年全井戸集計表'!$P$3:$P$54</c:f>
              <c:numCache>
                <c:formatCode>General</c:formatCode>
                <c:ptCount val="52"/>
                <c:pt idx="0">
                  <c:v>57.320999999999998</c:v>
                </c:pt>
                <c:pt idx="1">
                  <c:v>57.289999999999992</c:v>
                </c:pt>
                <c:pt idx="2">
                  <c:v>57.287999999999997</c:v>
                </c:pt>
                <c:pt idx="3">
                  <c:v>57.24799999999999</c:v>
                </c:pt>
                <c:pt idx="4">
                  <c:v>57.266999999999996</c:v>
                </c:pt>
                <c:pt idx="5">
                  <c:v>57.297999999999995</c:v>
                </c:pt>
                <c:pt idx="6">
                  <c:v>57.280999999999992</c:v>
                </c:pt>
                <c:pt idx="7">
                  <c:v>57.436999999999998</c:v>
                </c:pt>
                <c:pt idx="8">
                  <c:v>57.292999999999992</c:v>
                </c:pt>
                <c:pt idx="9">
                  <c:v>57.255999999999993</c:v>
                </c:pt>
                <c:pt idx="10">
                  <c:v>57.272999999999996</c:v>
                </c:pt>
                <c:pt idx="11">
                  <c:v>57.292999999999992</c:v>
                </c:pt>
                <c:pt idx="12">
                  <c:v>57.291999999999994</c:v>
                </c:pt>
                <c:pt idx="13">
                  <c:v>57.297999999999995</c:v>
                </c:pt>
                <c:pt idx="14">
                  <c:v>57.215999999999994</c:v>
                </c:pt>
                <c:pt idx="15">
                  <c:v>57.314999999999998</c:v>
                </c:pt>
                <c:pt idx="16">
                  <c:v>57.258999999999993</c:v>
                </c:pt>
                <c:pt idx="17">
                  <c:v>57.315999999999988</c:v>
                </c:pt>
                <c:pt idx="18">
                  <c:v>57.327999999999989</c:v>
                </c:pt>
                <c:pt idx="19">
                  <c:v>57.343999999999994</c:v>
                </c:pt>
                <c:pt idx="20">
                  <c:v>57.380999999999993</c:v>
                </c:pt>
                <c:pt idx="21">
                  <c:v>57.341999999999992</c:v>
                </c:pt>
                <c:pt idx="22">
                  <c:v>57.359999999999992</c:v>
                </c:pt>
                <c:pt idx="23">
                  <c:v>57.310999999999993</c:v>
                </c:pt>
                <c:pt idx="24">
                  <c:v>57.385999999999996</c:v>
                </c:pt>
                <c:pt idx="25">
                  <c:v>57.342999999999989</c:v>
                </c:pt>
                <c:pt idx="26">
                  <c:v>57.74499999999999</c:v>
                </c:pt>
                <c:pt idx="27">
                  <c:v>57.865999999999993</c:v>
                </c:pt>
                <c:pt idx="28">
                  <c:v>57.444999999999993</c:v>
                </c:pt>
                <c:pt idx="29">
                  <c:v>57.36999999999999</c:v>
                </c:pt>
                <c:pt idx="30">
                  <c:v>57.382999999999996</c:v>
                </c:pt>
                <c:pt idx="31">
                  <c:v>57.390999999999991</c:v>
                </c:pt>
                <c:pt idx="32">
                  <c:v>57.352999999999994</c:v>
                </c:pt>
                <c:pt idx="33">
                  <c:v>57.324999999999989</c:v>
                </c:pt>
                <c:pt idx="34">
                  <c:v>57.327999999999989</c:v>
                </c:pt>
                <c:pt idx="35">
                  <c:v>57.293999999999997</c:v>
                </c:pt>
                <c:pt idx="36">
                  <c:v>57.300999999999995</c:v>
                </c:pt>
                <c:pt idx="37">
                  <c:v>57.280999999999992</c:v>
                </c:pt>
                <c:pt idx="38">
                  <c:v>57.267999999999994</c:v>
                </c:pt>
                <c:pt idx="39">
                  <c:v>57.353999999999992</c:v>
                </c:pt>
                <c:pt idx="40">
                  <c:v>57.321999999999989</c:v>
                </c:pt>
                <c:pt idx="41">
                  <c:v>57.285999999999994</c:v>
                </c:pt>
                <c:pt idx="42">
                  <c:v>57.255999999999993</c:v>
                </c:pt>
                <c:pt idx="43">
                  <c:v>57.257999999999996</c:v>
                </c:pt>
                <c:pt idx="44">
                  <c:v>57.258999999999993</c:v>
                </c:pt>
                <c:pt idx="45">
                  <c:v>57.257999999999996</c:v>
                </c:pt>
                <c:pt idx="46">
                  <c:v>57.345999999999989</c:v>
                </c:pt>
                <c:pt idx="47">
                  <c:v>57.292999999999992</c:v>
                </c:pt>
                <c:pt idx="48">
                  <c:v>57.305999999999997</c:v>
                </c:pt>
                <c:pt idx="49">
                  <c:v>57.317999999999998</c:v>
                </c:pt>
                <c:pt idx="50">
                  <c:v>57.364999999999995</c:v>
                </c:pt>
                <c:pt idx="51">
                  <c:v>57.352999999999994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FB-4768-9BA9-DEF3C32515E3}"/>
            </c:ext>
          </c:extLst>
        </c:ser>
        <c:ser>
          <c:idx val="3"/>
          <c:order val="3"/>
          <c:tx>
            <c:strRef>
              <c:f>'2021年全井戸集計表'!$Q$2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'2021年全井戸集計表'!$Q$3:$Q$54</c:f>
              <c:numCache>
                <c:formatCode>0.000_ </c:formatCode>
                <c:ptCount val="52"/>
                <c:pt idx="0">
                  <c:v>54.103999999999999</c:v>
                </c:pt>
                <c:pt idx="1">
                  <c:v>54.073999999999998</c:v>
                </c:pt>
                <c:pt idx="2">
                  <c:v>54.157000000000004</c:v>
                </c:pt>
                <c:pt idx="3">
                  <c:v>54.048000000000002</c:v>
                </c:pt>
                <c:pt idx="4">
                  <c:v>53.994</c:v>
                </c:pt>
                <c:pt idx="5">
                  <c:v>54.275000000000006</c:v>
                </c:pt>
                <c:pt idx="6">
                  <c:v>54.555000000000007</c:v>
                </c:pt>
                <c:pt idx="7">
                  <c:v>54.35</c:v>
                </c:pt>
                <c:pt idx="8">
                  <c:v>54.290000000000006</c:v>
                </c:pt>
                <c:pt idx="9">
                  <c:v>54.347000000000001</c:v>
                </c:pt>
                <c:pt idx="10">
                  <c:v>54.436999999999998</c:v>
                </c:pt>
                <c:pt idx="11">
                  <c:v>54.39</c:v>
                </c:pt>
                <c:pt idx="12">
                  <c:v>54.609000000000002</c:v>
                </c:pt>
                <c:pt idx="13">
                  <c:v>54.594000000000001</c:v>
                </c:pt>
                <c:pt idx="14">
                  <c:v>54.42</c:v>
                </c:pt>
                <c:pt idx="15">
                  <c:v>54.602000000000004</c:v>
                </c:pt>
                <c:pt idx="16">
                  <c:v>54.510000000000005</c:v>
                </c:pt>
                <c:pt idx="17">
                  <c:v>54.480000000000004</c:v>
                </c:pt>
                <c:pt idx="18">
                  <c:v>54.389000000000003</c:v>
                </c:pt>
                <c:pt idx="19">
                  <c:v>54.499000000000002</c:v>
                </c:pt>
                <c:pt idx="20">
                  <c:v>54.52</c:v>
                </c:pt>
                <c:pt idx="21">
                  <c:v>54.404000000000003</c:v>
                </c:pt>
                <c:pt idx="22">
                  <c:v>54.47</c:v>
                </c:pt>
                <c:pt idx="23">
                  <c:v>54.558999999999997</c:v>
                </c:pt>
                <c:pt idx="24">
                  <c:v>54.524000000000001</c:v>
                </c:pt>
                <c:pt idx="25">
                  <c:v>54.507000000000005</c:v>
                </c:pt>
                <c:pt idx="26">
                  <c:v>54.960000000000008</c:v>
                </c:pt>
                <c:pt idx="27">
                  <c:v>55.117000000000004</c:v>
                </c:pt>
                <c:pt idx="32">
                  <c:v>54.752000000000002</c:v>
                </c:pt>
                <c:pt idx="33">
                  <c:v>55.133000000000003</c:v>
                </c:pt>
                <c:pt idx="34">
                  <c:v>54.975999999999999</c:v>
                </c:pt>
                <c:pt idx="35">
                  <c:v>54.817999999999998</c:v>
                </c:pt>
                <c:pt idx="36">
                  <c:v>55.017000000000003</c:v>
                </c:pt>
                <c:pt idx="37">
                  <c:v>55.167000000000002</c:v>
                </c:pt>
                <c:pt idx="38">
                  <c:v>55.183999999999997</c:v>
                </c:pt>
                <c:pt idx="39">
                  <c:v>55.556000000000004</c:v>
                </c:pt>
                <c:pt idx="40">
                  <c:v>55.406000000000006</c:v>
                </c:pt>
                <c:pt idx="41">
                  <c:v>55.131</c:v>
                </c:pt>
                <c:pt idx="42">
                  <c:v>55.084000000000003</c:v>
                </c:pt>
                <c:pt idx="43">
                  <c:v>55.314999999999998</c:v>
                </c:pt>
                <c:pt idx="44">
                  <c:v>55.247</c:v>
                </c:pt>
                <c:pt idx="45">
                  <c:v>55.384</c:v>
                </c:pt>
                <c:pt idx="46">
                  <c:v>55.36</c:v>
                </c:pt>
                <c:pt idx="47">
                  <c:v>55.186999999999998</c:v>
                </c:pt>
                <c:pt idx="48">
                  <c:v>55.151000000000003</c:v>
                </c:pt>
                <c:pt idx="49">
                  <c:v>55.411000000000001</c:v>
                </c:pt>
                <c:pt idx="50">
                  <c:v>55.319000000000003</c:v>
                </c:pt>
                <c:pt idx="51">
                  <c:v>55.268000000000001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4FB-4768-9BA9-DEF3C32515E3}"/>
            </c:ext>
          </c:extLst>
        </c:ser>
        <c:ser>
          <c:idx val="4"/>
          <c:order val="4"/>
          <c:tx>
            <c:strRef>
              <c:f>'2021年全井戸集計表'!$R$2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'2021年全井戸集計表'!$R$3:$R$54</c:f>
              <c:numCache>
                <c:formatCode>0.000_ </c:formatCode>
                <c:ptCount val="52"/>
                <c:pt idx="0">
                  <c:v>50.029999999999994</c:v>
                </c:pt>
                <c:pt idx="1">
                  <c:v>49.967999999999996</c:v>
                </c:pt>
                <c:pt idx="2">
                  <c:v>49.947999999999993</c:v>
                </c:pt>
                <c:pt idx="3">
                  <c:v>49.932999999999993</c:v>
                </c:pt>
                <c:pt idx="4">
                  <c:v>50.872999999999998</c:v>
                </c:pt>
                <c:pt idx="5">
                  <c:v>51.14</c:v>
                </c:pt>
                <c:pt idx="6">
                  <c:v>51.352999999999994</c:v>
                </c:pt>
                <c:pt idx="7">
                  <c:v>51.413999999999994</c:v>
                </c:pt>
                <c:pt idx="8">
                  <c:v>51.391999999999996</c:v>
                </c:pt>
                <c:pt idx="9">
                  <c:v>51.399000000000001</c:v>
                </c:pt>
                <c:pt idx="10">
                  <c:v>51.437999999999995</c:v>
                </c:pt>
                <c:pt idx="11">
                  <c:v>51.372999999999998</c:v>
                </c:pt>
                <c:pt idx="12">
                  <c:v>51.458999999999996</c:v>
                </c:pt>
                <c:pt idx="13">
                  <c:v>51.525999999999996</c:v>
                </c:pt>
                <c:pt idx="14">
                  <c:v>51.600999999999999</c:v>
                </c:pt>
                <c:pt idx="15">
                  <c:v>51.946999999999996</c:v>
                </c:pt>
                <c:pt idx="16">
                  <c:v>52.355999999999995</c:v>
                </c:pt>
                <c:pt idx="17">
                  <c:v>52.592999999999996</c:v>
                </c:pt>
                <c:pt idx="18">
                  <c:v>52.465999999999994</c:v>
                </c:pt>
                <c:pt idx="19">
                  <c:v>52.467999999999996</c:v>
                </c:pt>
                <c:pt idx="20">
                  <c:v>52.678999999999995</c:v>
                </c:pt>
                <c:pt idx="21">
                  <c:v>52.786999999999992</c:v>
                </c:pt>
                <c:pt idx="22">
                  <c:v>52.814999999999998</c:v>
                </c:pt>
                <c:pt idx="23">
                  <c:v>52.782999999999994</c:v>
                </c:pt>
                <c:pt idx="24">
                  <c:v>53.466999999999999</c:v>
                </c:pt>
                <c:pt idx="25">
                  <c:v>51.665999999999997</c:v>
                </c:pt>
                <c:pt idx="26">
                  <c:v>53.500999999999991</c:v>
                </c:pt>
                <c:pt idx="27">
                  <c:v>53.009</c:v>
                </c:pt>
                <c:pt idx="28">
                  <c:v>53.351999999999997</c:v>
                </c:pt>
                <c:pt idx="29">
                  <c:v>52.835999999999999</c:v>
                </c:pt>
                <c:pt idx="30">
                  <c:v>53.230999999999995</c:v>
                </c:pt>
                <c:pt idx="31">
                  <c:v>52.750999999999991</c:v>
                </c:pt>
                <c:pt idx="32">
                  <c:v>52.838999999999999</c:v>
                </c:pt>
                <c:pt idx="33">
                  <c:v>53.460999999999999</c:v>
                </c:pt>
                <c:pt idx="34">
                  <c:v>53.300999999999995</c:v>
                </c:pt>
                <c:pt idx="35">
                  <c:v>53.348999999999997</c:v>
                </c:pt>
                <c:pt idx="36">
                  <c:v>53.765999999999991</c:v>
                </c:pt>
                <c:pt idx="37">
                  <c:v>53.951999999999998</c:v>
                </c:pt>
                <c:pt idx="38">
                  <c:v>53.788999999999994</c:v>
                </c:pt>
                <c:pt idx="39">
                  <c:v>56.286999999999992</c:v>
                </c:pt>
                <c:pt idx="40">
                  <c:v>53.534999999999997</c:v>
                </c:pt>
                <c:pt idx="41">
                  <c:v>53.087999999999994</c:v>
                </c:pt>
                <c:pt idx="42">
                  <c:v>53.215999999999994</c:v>
                </c:pt>
                <c:pt idx="43">
                  <c:v>53.768000000000001</c:v>
                </c:pt>
                <c:pt idx="44">
                  <c:v>54.135999999999996</c:v>
                </c:pt>
                <c:pt idx="45">
                  <c:v>56.022999999999996</c:v>
                </c:pt>
                <c:pt idx="46">
                  <c:v>54.298999999999992</c:v>
                </c:pt>
                <c:pt idx="47">
                  <c:v>54.107999999999997</c:v>
                </c:pt>
                <c:pt idx="48">
                  <c:v>54.028999999999996</c:v>
                </c:pt>
                <c:pt idx="49">
                  <c:v>54.144999999999996</c:v>
                </c:pt>
                <c:pt idx="50">
                  <c:v>54.927999999999997</c:v>
                </c:pt>
                <c:pt idx="51">
                  <c:v>54.420999999999992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4FB-4768-9BA9-DEF3C3251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688424"/>
        <c:axId val="554688816"/>
      </c:lineChart>
      <c:catAx>
        <c:axId val="554688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54688816"/>
        <c:crosses val="autoZero"/>
        <c:auto val="1"/>
        <c:lblAlgn val="ctr"/>
        <c:lblOffset val="100"/>
        <c:noMultiLvlLbl val="0"/>
      </c:catAx>
      <c:valAx>
        <c:axId val="554688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554688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No.5(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2021</a:t>
            </a:r>
            <a:endParaRPr lang="ja-JP" altLang="ja-JP" sz="18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'2021年全井戸集計表'!$S$2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'2021年全井戸集計表'!$S$3:$S$54</c:f>
              <c:numCache>
                <c:formatCode>0.000_ </c:formatCode>
                <c:ptCount val="52"/>
                <c:pt idx="0">
                  <c:v>61.902999999999999</c:v>
                </c:pt>
                <c:pt idx="1">
                  <c:v>61.552999999999997</c:v>
                </c:pt>
                <c:pt idx="2">
                  <c:v>61.186999999999998</c:v>
                </c:pt>
                <c:pt idx="3">
                  <c:v>61.155000000000001</c:v>
                </c:pt>
                <c:pt idx="4">
                  <c:v>61.12</c:v>
                </c:pt>
                <c:pt idx="5">
                  <c:v>61.707000000000001</c:v>
                </c:pt>
                <c:pt idx="6">
                  <c:v>62.371000000000002</c:v>
                </c:pt>
                <c:pt idx="7">
                  <c:v>63.51</c:v>
                </c:pt>
                <c:pt idx="8">
                  <c:v>63.252000000000002</c:v>
                </c:pt>
                <c:pt idx="9">
                  <c:v>62.7</c:v>
                </c:pt>
                <c:pt idx="10">
                  <c:v>65.799000000000007</c:v>
                </c:pt>
                <c:pt idx="11">
                  <c:v>65.652000000000001</c:v>
                </c:pt>
                <c:pt idx="12">
                  <c:v>66.195999999999998</c:v>
                </c:pt>
                <c:pt idx="13">
                  <c:v>67.162000000000006</c:v>
                </c:pt>
                <c:pt idx="14">
                  <c:v>65.557000000000002</c:v>
                </c:pt>
                <c:pt idx="15">
                  <c:v>64.694999999999993</c:v>
                </c:pt>
                <c:pt idx="16">
                  <c:v>63.823999999999998</c:v>
                </c:pt>
                <c:pt idx="17">
                  <c:v>63.802999999999997</c:v>
                </c:pt>
                <c:pt idx="18">
                  <c:v>63.499000000000002</c:v>
                </c:pt>
                <c:pt idx="19">
                  <c:v>63.420999999999999</c:v>
                </c:pt>
                <c:pt idx="20">
                  <c:v>63.478000000000002</c:v>
                </c:pt>
                <c:pt idx="21">
                  <c:v>63.67</c:v>
                </c:pt>
                <c:pt idx="22">
                  <c:v>63.591000000000001</c:v>
                </c:pt>
                <c:pt idx="23">
                  <c:v>63.551000000000002</c:v>
                </c:pt>
                <c:pt idx="24">
                  <c:v>63.417999999999999</c:v>
                </c:pt>
                <c:pt idx="25">
                  <c:v>63.292000000000002</c:v>
                </c:pt>
                <c:pt idx="26">
                  <c:v>69.064999999999998</c:v>
                </c:pt>
                <c:pt idx="27">
                  <c:v>66.817000000000007</c:v>
                </c:pt>
                <c:pt idx="28">
                  <c:v>65.034999999999997</c:v>
                </c:pt>
                <c:pt idx="29">
                  <c:v>63.877000000000002</c:v>
                </c:pt>
                <c:pt idx="30">
                  <c:v>63.722000000000001</c:v>
                </c:pt>
                <c:pt idx="31">
                  <c:v>63.865000000000002</c:v>
                </c:pt>
                <c:pt idx="32">
                  <c:v>65.894000000000005</c:v>
                </c:pt>
                <c:pt idx="33">
                  <c:v>64.596999999999994</c:v>
                </c:pt>
                <c:pt idx="34">
                  <c:v>63.837000000000003</c:v>
                </c:pt>
                <c:pt idx="35">
                  <c:v>63.715000000000003</c:v>
                </c:pt>
                <c:pt idx="36">
                  <c:v>65.644000000000005</c:v>
                </c:pt>
                <c:pt idx="37">
                  <c:v>65.549000000000007</c:v>
                </c:pt>
                <c:pt idx="38">
                  <c:v>64.201999999999998</c:v>
                </c:pt>
                <c:pt idx="39">
                  <c:v>66.665999999999997</c:v>
                </c:pt>
                <c:pt idx="40">
                  <c:v>65.45</c:v>
                </c:pt>
                <c:pt idx="41">
                  <c:v>63.866999999999997</c:v>
                </c:pt>
                <c:pt idx="42">
                  <c:v>63.777000000000001</c:v>
                </c:pt>
                <c:pt idx="43">
                  <c:v>64.046999999999997</c:v>
                </c:pt>
                <c:pt idx="44">
                  <c:v>63.856999999999999</c:v>
                </c:pt>
                <c:pt idx="45">
                  <c:v>64.018000000000001</c:v>
                </c:pt>
                <c:pt idx="46">
                  <c:v>65.545000000000002</c:v>
                </c:pt>
                <c:pt idx="47">
                  <c:v>63.962000000000003</c:v>
                </c:pt>
                <c:pt idx="48">
                  <c:v>64.137</c:v>
                </c:pt>
                <c:pt idx="49">
                  <c:v>64.497</c:v>
                </c:pt>
                <c:pt idx="50">
                  <c:v>65.147000000000006</c:v>
                </c:pt>
                <c:pt idx="51">
                  <c:v>63.936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C4-4AC0-A95A-D92F1F01FDA8}"/>
            </c:ext>
          </c:extLst>
        </c:ser>
        <c:ser>
          <c:idx val="1"/>
          <c:order val="1"/>
          <c:tx>
            <c:strRef>
              <c:f>'2021年全井戸集計表'!$T$2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'2021年全井戸集計表'!$T$3:$T$54</c:f>
              <c:numCache>
                <c:formatCode>0.000_ </c:formatCode>
                <c:ptCount val="52"/>
                <c:pt idx="0">
                  <c:v>55.292000000000002</c:v>
                </c:pt>
                <c:pt idx="1">
                  <c:v>55.233000000000004</c:v>
                </c:pt>
                <c:pt idx="2">
                  <c:v>55.202000000000005</c:v>
                </c:pt>
                <c:pt idx="3">
                  <c:v>55.081000000000003</c:v>
                </c:pt>
                <c:pt idx="4">
                  <c:v>55.172000000000004</c:v>
                </c:pt>
                <c:pt idx="5">
                  <c:v>55.419000000000004</c:v>
                </c:pt>
                <c:pt idx="6">
                  <c:v>55.427000000000007</c:v>
                </c:pt>
                <c:pt idx="7">
                  <c:v>55.779000000000003</c:v>
                </c:pt>
                <c:pt idx="8">
                  <c:v>55.76100000000001</c:v>
                </c:pt>
                <c:pt idx="9">
                  <c:v>55.749000000000009</c:v>
                </c:pt>
                <c:pt idx="10">
                  <c:v>56.057000000000002</c:v>
                </c:pt>
                <c:pt idx="11">
                  <c:v>56.186000000000007</c:v>
                </c:pt>
                <c:pt idx="12">
                  <c:v>56.328000000000003</c:v>
                </c:pt>
                <c:pt idx="13">
                  <c:v>56.481000000000009</c:v>
                </c:pt>
                <c:pt idx="14">
                  <c:v>56.532000000000004</c:v>
                </c:pt>
                <c:pt idx="15">
                  <c:v>56.476000000000006</c:v>
                </c:pt>
                <c:pt idx="16">
                  <c:v>56.057000000000002</c:v>
                </c:pt>
                <c:pt idx="17">
                  <c:v>55.962000000000003</c:v>
                </c:pt>
                <c:pt idx="18">
                  <c:v>55.882000000000005</c:v>
                </c:pt>
                <c:pt idx="19">
                  <c:v>55.914000000000001</c:v>
                </c:pt>
                <c:pt idx="20">
                  <c:v>55.987000000000009</c:v>
                </c:pt>
                <c:pt idx="21">
                  <c:v>55.959000000000003</c:v>
                </c:pt>
                <c:pt idx="22">
                  <c:v>55.971000000000004</c:v>
                </c:pt>
                <c:pt idx="23">
                  <c:v>55.948000000000008</c:v>
                </c:pt>
                <c:pt idx="24">
                  <c:v>55.959000000000003</c:v>
                </c:pt>
                <c:pt idx="25">
                  <c:v>55.826000000000008</c:v>
                </c:pt>
                <c:pt idx="26">
                  <c:v>57.561000000000007</c:v>
                </c:pt>
                <c:pt idx="27">
                  <c:v>57.107000000000006</c:v>
                </c:pt>
                <c:pt idx="28">
                  <c:v>56.217000000000006</c:v>
                </c:pt>
                <c:pt idx="29">
                  <c:v>55.531000000000006</c:v>
                </c:pt>
                <c:pt idx="30">
                  <c:v>55.25200000000001</c:v>
                </c:pt>
                <c:pt idx="31">
                  <c:v>55.17</c:v>
                </c:pt>
                <c:pt idx="32">
                  <c:v>55.332000000000008</c:v>
                </c:pt>
                <c:pt idx="33">
                  <c:v>55.822000000000003</c:v>
                </c:pt>
                <c:pt idx="34">
                  <c:v>55.532000000000004</c:v>
                </c:pt>
                <c:pt idx="35">
                  <c:v>55.193000000000005</c:v>
                </c:pt>
                <c:pt idx="36">
                  <c:v>55.954000000000008</c:v>
                </c:pt>
                <c:pt idx="37">
                  <c:v>56.041000000000004</c:v>
                </c:pt>
                <c:pt idx="38">
                  <c:v>55.916000000000004</c:v>
                </c:pt>
                <c:pt idx="39">
                  <c:v>56.574000000000005</c:v>
                </c:pt>
                <c:pt idx="40">
                  <c:v>56.469000000000008</c:v>
                </c:pt>
                <c:pt idx="41">
                  <c:v>56.042000000000002</c:v>
                </c:pt>
                <c:pt idx="42">
                  <c:v>55.944000000000003</c:v>
                </c:pt>
                <c:pt idx="43">
                  <c:v>55.682000000000002</c:v>
                </c:pt>
                <c:pt idx="44">
                  <c:v>55.697000000000003</c:v>
                </c:pt>
                <c:pt idx="45">
                  <c:v>55.817000000000007</c:v>
                </c:pt>
                <c:pt idx="46">
                  <c:v>56.012</c:v>
                </c:pt>
                <c:pt idx="47">
                  <c:v>55.757000000000005</c:v>
                </c:pt>
                <c:pt idx="48">
                  <c:v>55.882000000000005</c:v>
                </c:pt>
                <c:pt idx="49">
                  <c:v>56.061000000000007</c:v>
                </c:pt>
                <c:pt idx="50">
                  <c:v>56.087000000000003</c:v>
                </c:pt>
                <c:pt idx="51">
                  <c:v>56.062000000000005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C4-4AC0-A95A-D92F1F01FDA8}"/>
            </c:ext>
          </c:extLst>
        </c:ser>
        <c:ser>
          <c:idx val="2"/>
          <c:order val="2"/>
          <c:tx>
            <c:strRef>
              <c:f>'2021年全井戸集計表'!$U$2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'2021年全井戸集計表'!$U$3:$U$54</c:f>
              <c:numCache>
                <c:formatCode>0.000_ </c:formatCode>
                <c:ptCount val="52"/>
                <c:pt idx="0">
                  <c:v>52.189000000000007</c:v>
                </c:pt>
                <c:pt idx="1">
                  <c:v>52.164000000000001</c:v>
                </c:pt>
                <c:pt idx="2">
                  <c:v>52.132000000000005</c:v>
                </c:pt>
                <c:pt idx="3">
                  <c:v>52.14200000000001</c:v>
                </c:pt>
                <c:pt idx="4">
                  <c:v>52.167000000000002</c:v>
                </c:pt>
                <c:pt idx="5">
                  <c:v>52.242000000000004</c:v>
                </c:pt>
                <c:pt idx="6">
                  <c:v>52.459000000000003</c:v>
                </c:pt>
                <c:pt idx="7">
                  <c:v>52.262</c:v>
                </c:pt>
                <c:pt idx="8">
                  <c:v>52.259</c:v>
                </c:pt>
                <c:pt idx="9">
                  <c:v>52.242000000000004</c:v>
                </c:pt>
                <c:pt idx="10">
                  <c:v>52.293000000000006</c:v>
                </c:pt>
                <c:pt idx="11">
                  <c:v>52.254000000000005</c:v>
                </c:pt>
                <c:pt idx="12">
                  <c:v>52.354000000000006</c:v>
                </c:pt>
                <c:pt idx="13">
                  <c:v>52.346000000000004</c:v>
                </c:pt>
                <c:pt idx="14">
                  <c:v>52.294000000000004</c:v>
                </c:pt>
                <c:pt idx="15">
                  <c:v>52.328000000000003</c:v>
                </c:pt>
                <c:pt idx="16">
                  <c:v>52.291000000000004</c:v>
                </c:pt>
                <c:pt idx="17">
                  <c:v>52.319000000000003</c:v>
                </c:pt>
                <c:pt idx="18">
                  <c:v>52.266000000000005</c:v>
                </c:pt>
                <c:pt idx="19">
                  <c:v>52.300000000000004</c:v>
                </c:pt>
                <c:pt idx="20">
                  <c:v>52.333000000000006</c:v>
                </c:pt>
                <c:pt idx="21">
                  <c:v>52.313000000000002</c:v>
                </c:pt>
                <c:pt idx="22">
                  <c:v>52.522000000000006</c:v>
                </c:pt>
                <c:pt idx="23">
                  <c:v>52.342000000000006</c:v>
                </c:pt>
                <c:pt idx="24">
                  <c:v>52.332000000000008</c:v>
                </c:pt>
                <c:pt idx="25">
                  <c:v>52.311000000000007</c:v>
                </c:pt>
                <c:pt idx="26">
                  <c:v>52.634</c:v>
                </c:pt>
                <c:pt idx="27">
                  <c:v>57.107000000000006</c:v>
                </c:pt>
                <c:pt idx="28">
                  <c:v>52.435000000000002</c:v>
                </c:pt>
                <c:pt idx="29">
                  <c:v>52.506</c:v>
                </c:pt>
                <c:pt idx="30">
                  <c:v>52.399000000000001</c:v>
                </c:pt>
                <c:pt idx="31">
                  <c:v>52.344000000000008</c:v>
                </c:pt>
                <c:pt idx="32">
                  <c:v>52.412000000000006</c:v>
                </c:pt>
                <c:pt idx="33">
                  <c:v>52.477000000000004</c:v>
                </c:pt>
                <c:pt idx="34">
                  <c:v>52.439000000000007</c:v>
                </c:pt>
                <c:pt idx="35">
                  <c:v>52.400000000000006</c:v>
                </c:pt>
                <c:pt idx="36">
                  <c:v>52.446000000000005</c:v>
                </c:pt>
                <c:pt idx="37">
                  <c:v>52.480000000000004</c:v>
                </c:pt>
                <c:pt idx="38">
                  <c:v>52.483000000000004</c:v>
                </c:pt>
                <c:pt idx="39">
                  <c:v>52.679000000000002</c:v>
                </c:pt>
                <c:pt idx="40">
                  <c:v>52.536000000000001</c:v>
                </c:pt>
                <c:pt idx="41">
                  <c:v>52.410000000000004</c:v>
                </c:pt>
                <c:pt idx="42">
                  <c:v>52.399000000000001</c:v>
                </c:pt>
                <c:pt idx="43">
                  <c:v>52.464000000000006</c:v>
                </c:pt>
                <c:pt idx="44">
                  <c:v>52.469000000000008</c:v>
                </c:pt>
                <c:pt idx="45">
                  <c:v>52.546000000000006</c:v>
                </c:pt>
                <c:pt idx="46">
                  <c:v>52.537000000000006</c:v>
                </c:pt>
                <c:pt idx="47">
                  <c:v>52.464000000000006</c:v>
                </c:pt>
                <c:pt idx="48">
                  <c:v>52.452000000000005</c:v>
                </c:pt>
                <c:pt idx="49">
                  <c:v>52.524000000000001</c:v>
                </c:pt>
                <c:pt idx="50">
                  <c:v>52.516000000000005</c:v>
                </c:pt>
                <c:pt idx="51">
                  <c:v>52.484000000000009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3C4-4AC0-A95A-D92F1F01FDA8}"/>
            </c:ext>
          </c:extLst>
        </c:ser>
        <c:ser>
          <c:idx val="3"/>
          <c:order val="3"/>
          <c:tx>
            <c:strRef>
              <c:f>'2021年全井戸集計表'!$V$2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'2021年全井戸集計表'!$A$3:$A$54</c:f>
              <c:strCache>
                <c:ptCount val="52"/>
                <c:pt idx="0">
                  <c:v>１月５日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1月25日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5月6日</c:v>
                </c:pt>
                <c:pt idx="18">
                  <c:v>5月12日</c:v>
                </c:pt>
                <c:pt idx="19">
                  <c:v>5月18日</c:v>
                </c:pt>
                <c:pt idx="20">
                  <c:v>5月25日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7月6日</c:v>
                </c:pt>
                <c:pt idx="27">
                  <c:v>7月12日</c:v>
                </c:pt>
                <c:pt idx="28">
                  <c:v>7月19日</c:v>
                </c:pt>
                <c:pt idx="29">
                  <c:v>7月26日</c:v>
                </c:pt>
                <c:pt idx="30">
                  <c:v>8月3日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8月23日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10月6日</c:v>
                </c:pt>
                <c:pt idx="40">
                  <c:v>10月11日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11月24日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'2021年全井戸集計表'!$V$3:$V$54</c:f>
              <c:numCache>
                <c:formatCode>0.000_ </c:formatCode>
                <c:ptCount val="52"/>
                <c:pt idx="0">
                  <c:v>49.688000000000002</c:v>
                </c:pt>
                <c:pt idx="1">
                  <c:v>49.658000000000001</c:v>
                </c:pt>
                <c:pt idx="2">
                  <c:v>49.641000000000005</c:v>
                </c:pt>
                <c:pt idx="3">
                  <c:v>49.635000000000005</c:v>
                </c:pt>
                <c:pt idx="4">
                  <c:v>50.102000000000004</c:v>
                </c:pt>
                <c:pt idx="5">
                  <c:v>50.524999999999999</c:v>
                </c:pt>
                <c:pt idx="6">
                  <c:v>50.718000000000004</c:v>
                </c:pt>
                <c:pt idx="7">
                  <c:v>50.623999999999995</c:v>
                </c:pt>
                <c:pt idx="8">
                  <c:v>50.588999999999999</c:v>
                </c:pt>
                <c:pt idx="9">
                  <c:v>50.581000000000003</c:v>
                </c:pt>
                <c:pt idx="10">
                  <c:v>50.388999999999996</c:v>
                </c:pt>
                <c:pt idx="11">
                  <c:v>50.241</c:v>
                </c:pt>
                <c:pt idx="12">
                  <c:v>50.344999999999999</c:v>
                </c:pt>
                <c:pt idx="13">
                  <c:v>50.394999999999996</c:v>
                </c:pt>
                <c:pt idx="14">
                  <c:v>50.382999999999996</c:v>
                </c:pt>
                <c:pt idx="15">
                  <c:v>50.853000000000002</c:v>
                </c:pt>
                <c:pt idx="16">
                  <c:v>51.2</c:v>
                </c:pt>
                <c:pt idx="17">
                  <c:v>51.35</c:v>
                </c:pt>
                <c:pt idx="19">
                  <c:v>51.314999999999998</c:v>
                </c:pt>
                <c:pt idx="20">
                  <c:v>51.414999999999999</c:v>
                </c:pt>
                <c:pt idx="21">
                  <c:v>51.460999999999999</c:v>
                </c:pt>
                <c:pt idx="22">
                  <c:v>51.481999999999999</c:v>
                </c:pt>
                <c:pt idx="23">
                  <c:v>51.47</c:v>
                </c:pt>
                <c:pt idx="24">
                  <c:v>51.975000000000001</c:v>
                </c:pt>
                <c:pt idx="25">
                  <c:v>50.484000000000002</c:v>
                </c:pt>
                <c:pt idx="26">
                  <c:v>51.460999999999999</c:v>
                </c:pt>
                <c:pt idx="27">
                  <c:v>51.185000000000002</c:v>
                </c:pt>
                <c:pt idx="28">
                  <c:v>51.66</c:v>
                </c:pt>
                <c:pt idx="29">
                  <c:v>51.274999999999999</c:v>
                </c:pt>
                <c:pt idx="30">
                  <c:v>51.487000000000002</c:v>
                </c:pt>
                <c:pt idx="31">
                  <c:v>51.131</c:v>
                </c:pt>
                <c:pt idx="32">
                  <c:v>51.111000000000004</c:v>
                </c:pt>
                <c:pt idx="33">
                  <c:v>51.683</c:v>
                </c:pt>
                <c:pt idx="34">
                  <c:v>51.664999999999999</c:v>
                </c:pt>
                <c:pt idx="35">
                  <c:v>51.741</c:v>
                </c:pt>
                <c:pt idx="36">
                  <c:v>51.948</c:v>
                </c:pt>
                <c:pt idx="37">
                  <c:v>52.034999999999997</c:v>
                </c:pt>
                <c:pt idx="38">
                  <c:v>51.957999999999998</c:v>
                </c:pt>
                <c:pt idx="39">
                  <c:v>53.655999999999999</c:v>
                </c:pt>
                <c:pt idx="40">
                  <c:v>51.442999999999998</c:v>
                </c:pt>
                <c:pt idx="41">
                  <c:v>51.188000000000002</c:v>
                </c:pt>
                <c:pt idx="42">
                  <c:v>51.34</c:v>
                </c:pt>
                <c:pt idx="43">
                  <c:v>51.863</c:v>
                </c:pt>
                <c:pt idx="44">
                  <c:v>52.218000000000004</c:v>
                </c:pt>
                <c:pt idx="45">
                  <c:v>53.507999999999996</c:v>
                </c:pt>
                <c:pt idx="46">
                  <c:v>52.244</c:v>
                </c:pt>
                <c:pt idx="47">
                  <c:v>52.174999999999997</c:v>
                </c:pt>
                <c:pt idx="48">
                  <c:v>52.14</c:v>
                </c:pt>
                <c:pt idx="49">
                  <c:v>52.216000000000001</c:v>
                </c:pt>
                <c:pt idx="50">
                  <c:v>52.742999999999995</c:v>
                </c:pt>
                <c:pt idx="51">
                  <c:v>52.385000000000005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3C4-4AC0-A95A-D92F1F01F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689600"/>
        <c:axId val="554689992"/>
      </c:lineChart>
      <c:catAx>
        <c:axId val="55468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54689992"/>
        <c:crosses val="autoZero"/>
        <c:auto val="1"/>
        <c:lblAlgn val="ctr"/>
        <c:lblOffset val="100"/>
        <c:noMultiLvlLbl val="0"/>
      </c:catAx>
      <c:valAx>
        <c:axId val="554689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/>
                </a:pPr>
                <a:r>
                  <a:rPr lang="en-US"/>
                  <a:t>T.P.(</a:t>
                </a:r>
                <a:r>
                  <a:rPr lang="ja-JP"/>
                  <a:t>ｍ</a:t>
                </a:r>
                <a:r>
                  <a:rPr lang="en-US"/>
                  <a:t>)</a:t>
                </a:r>
                <a:endParaRPr lang="ja-JP"/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54689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26" Type="http://schemas.openxmlformats.org/officeDocument/2006/relationships/chart" Target="../charts/chart28.xml"/><Relationship Id="rId3" Type="http://schemas.openxmlformats.org/officeDocument/2006/relationships/chart" Target="../charts/chart5.xml"/><Relationship Id="rId21" Type="http://schemas.openxmlformats.org/officeDocument/2006/relationships/chart" Target="../charts/chart23.xml"/><Relationship Id="rId34" Type="http://schemas.openxmlformats.org/officeDocument/2006/relationships/chart" Target="../charts/chart36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5" Type="http://schemas.openxmlformats.org/officeDocument/2006/relationships/chart" Target="../charts/chart27.xml"/><Relationship Id="rId33" Type="http://schemas.openxmlformats.org/officeDocument/2006/relationships/chart" Target="../charts/chart35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20" Type="http://schemas.openxmlformats.org/officeDocument/2006/relationships/chart" Target="../charts/chart22.xml"/><Relationship Id="rId29" Type="http://schemas.openxmlformats.org/officeDocument/2006/relationships/chart" Target="../charts/chart31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24" Type="http://schemas.openxmlformats.org/officeDocument/2006/relationships/chart" Target="../charts/chart26.xml"/><Relationship Id="rId32" Type="http://schemas.openxmlformats.org/officeDocument/2006/relationships/chart" Target="../charts/chart34.xml"/><Relationship Id="rId37" Type="http://schemas.openxmlformats.org/officeDocument/2006/relationships/chart" Target="../charts/chart39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23" Type="http://schemas.openxmlformats.org/officeDocument/2006/relationships/chart" Target="../charts/chart25.xml"/><Relationship Id="rId28" Type="http://schemas.openxmlformats.org/officeDocument/2006/relationships/chart" Target="../charts/chart30.xml"/><Relationship Id="rId36" Type="http://schemas.openxmlformats.org/officeDocument/2006/relationships/chart" Target="../charts/chart38.xml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31" Type="http://schemas.openxmlformats.org/officeDocument/2006/relationships/chart" Target="../charts/chart33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Relationship Id="rId22" Type="http://schemas.openxmlformats.org/officeDocument/2006/relationships/chart" Target="../charts/chart24.xml"/><Relationship Id="rId27" Type="http://schemas.openxmlformats.org/officeDocument/2006/relationships/chart" Target="../charts/chart29.xml"/><Relationship Id="rId30" Type="http://schemas.openxmlformats.org/officeDocument/2006/relationships/chart" Target="../charts/chart32.xml"/><Relationship Id="rId35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86178</xdr:colOff>
      <xdr:row>69</xdr:row>
      <xdr:rowOff>131536</xdr:rowOff>
    </xdr:from>
    <xdr:to>
      <xdr:col>33</xdr:col>
      <xdr:colOff>898071</xdr:colOff>
      <xdr:row>119</xdr:row>
      <xdr:rowOff>20411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65768</xdr:colOff>
      <xdr:row>119</xdr:row>
      <xdr:rowOff>170090</xdr:rowOff>
    </xdr:from>
    <xdr:to>
      <xdr:col>33</xdr:col>
      <xdr:colOff>877661</xdr:colOff>
      <xdr:row>175</xdr:row>
      <xdr:rowOff>27215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0.01098</cdr:x>
      <cdr:y>0.1103</cdr:y>
    </cdr:from>
    <cdr:to>
      <cdr:x>0.9019</cdr:x>
      <cdr:y>0.23168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800" y="310572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*掘削により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に近づけず、観測不可な日があります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0.01094</cdr:x>
      <cdr:y>0.10061</cdr:y>
    </cdr:from>
    <cdr:to>
      <cdr:x>0.89851</cdr:x>
      <cdr:y>0.22267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800" y="281710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*掘削により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に近づけず、観測不可な日があります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0.01067</cdr:x>
      <cdr:y>0.11189</cdr:y>
    </cdr:from>
    <cdr:to>
      <cdr:x>0.97629</cdr:x>
      <cdr:y>0.22664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1172" y="319869"/>
          <a:ext cx="4631016" cy="328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既存観測井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は水没して水位が高い（または欠測）の場合があります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0.12098</cdr:x>
      <cdr:y>0.11098</cdr:y>
    </cdr:from>
    <cdr:to>
      <cdr:x>0.90309</cdr:x>
      <cdr:y>0.23223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51050" y="318086"/>
          <a:ext cx="3562430" cy="347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7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日～</a:t>
          </a:r>
          <a:r>
            <a:rPr lang="en-US" altLang="ja-JP" sz="1100">
              <a:solidFill>
                <a:srgbClr val="FF0000"/>
              </a:solidFill>
            </a:rPr>
            <a:t>8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10</a:t>
          </a:r>
          <a:r>
            <a:rPr lang="ja-JP" altLang="en-US" sz="1100">
              <a:solidFill>
                <a:srgbClr val="FF0000"/>
              </a:solidFill>
            </a:rPr>
            <a:t>日：</a:t>
          </a:r>
          <a:r>
            <a:rPr lang="en-US" altLang="ja-JP" sz="1100">
              <a:solidFill>
                <a:srgbClr val="FF0000"/>
              </a:solidFill>
            </a:rPr>
            <a:t>4B</a:t>
          </a:r>
          <a:r>
            <a:rPr lang="ja-JP" altLang="en-US" sz="1100">
              <a:solidFill>
                <a:srgbClr val="FF0000"/>
              </a:solidFill>
            </a:rPr>
            <a:t>の蓋が開かず観測不可</a:t>
          </a:r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endParaRPr lang="ja-JP" alt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0.22551</cdr:x>
      <cdr:y>0.18281</cdr:y>
    </cdr:from>
    <cdr:to>
      <cdr:x>0.95691</cdr:x>
      <cdr:y>0.30206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020647" y="527050"/>
          <a:ext cx="3310248" cy="3438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は、井戸の水の量が少なく測れない日があります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0.01316</cdr:x>
      <cdr:y>0.11399</cdr:y>
    </cdr:from>
    <cdr:to>
      <cdr:x>0.99823</cdr:x>
      <cdr:y>0.23639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1875" y="305539"/>
          <a:ext cx="4631016" cy="328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既存観測井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は水没して欠測の場合があります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0.13139</cdr:x>
      <cdr:y>0.10371</cdr:y>
    </cdr:from>
    <cdr:to>
      <cdr:x>0.96914</cdr:x>
      <cdr:y>0.201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9619" y="299795"/>
          <a:ext cx="4014354" cy="2812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9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21</a:t>
          </a:r>
          <a:r>
            <a:rPr lang="ja-JP" altLang="en-US" sz="1100">
              <a:solidFill>
                <a:srgbClr val="FF0000"/>
              </a:solidFill>
            </a:rPr>
            <a:t>日・</a:t>
          </a:r>
          <a:r>
            <a:rPr lang="en-US" altLang="ja-JP" sz="1100">
              <a:solidFill>
                <a:srgbClr val="FF0000"/>
              </a:solidFill>
            </a:rPr>
            <a:t>11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</a:t>
          </a:r>
          <a:r>
            <a:rPr lang="ja-JP" altLang="en-US" sz="1100">
              <a:solidFill>
                <a:srgbClr val="FF0000"/>
              </a:solidFill>
            </a:rPr>
            <a:t>日：</a:t>
          </a:r>
          <a:r>
            <a:rPr lang="en-US" altLang="ja-JP" sz="1100">
              <a:solidFill>
                <a:srgbClr val="FF0000"/>
              </a:solidFill>
            </a:rPr>
            <a:t>NSW1</a:t>
          </a:r>
          <a:r>
            <a:rPr lang="ja-JP" altLang="en-US" sz="1100">
              <a:solidFill>
                <a:srgbClr val="FF0000"/>
              </a:solidFill>
            </a:rPr>
            <a:t>最深部濃度測定不可能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0.15952</cdr:x>
      <cdr:y>0.13551</cdr:y>
    </cdr:from>
    <cdr:to>
      <cdr:x>0.83336</cdr:x>
      <cdr:y>0.26335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24519" y="364428"/>
          <a:ext cx="3060429" cy="3438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は、井戸に水が無く測れない日があります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0.01429</cdr:x>
      <cdr:y>0.09673</cdr:y>
    </cdr:from>
    <cdr:to>
      <cdr:x>0.91671</cdr:x>
      <cdr:y>0.21407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5232" y="281709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*掘削により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に近づけず、観測不可な日があります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0.10355</cdr:y>
    </cdr:from>
    <cdr:to>
      <cdr:x>0.90015</cdr:x>
      <cdr:y>0.22305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296141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*掘削により</a:t>
          </a:r>
          <a:r>
            <a:rPr lang="en-US" altLang="ja-JP" sz="1000"/>
            <a:t>OW13</a:t>
          </a:r>
          <a:r>
            <a:rPr lang="ja-JP" altLang="en-US" sz="1000"/>
            <a:t>、</a:t>
          </a:r>
          <a:r>
            <a:rPr lang="en-US" altLang="ja-JP" sz="1000"/>
            <a:t>OW14</a:t>
          </a:r>
          <a:r>
            <a:rPr lang="ja-JP" altLang="en-US" sz="1000"/>
            <a:t>に近づけず、観測不可な日があります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0.01316</cdr:x>
      <cdr:y>0.11399</cdr:y>
    </cdr:from>
    <cdr:to>
      <cdr:x>0.99823</cdr:x>
      <cdr:y>0.23639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1875" y="305539"/>
          <a:ext cx="4631016" cy="328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既存観測井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は水没して欠測の場合があります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0.72168</cdr:x>
      <cdr:y>0.10728</cdr:y>
    </cdr:from>
    <cdr:to>
      <cdr:x>0.85058</cdr:x>
      <cdr:y>0.15454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437600" y="908050"/>
          <a:ext cx="38290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0.72168</cdr:x>
      <cdr:y>0.10728</cdr:y>
    </cdr:from>
    <cdr:to>
      <cdr:x>0.85058</cdr:x>
      <cdr:y>0.15454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21437600" y="908050"/>
          <a:ext cx="38290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0.60419</cdr:x>
      <cdr:y>0.01753</cdr:y>
    </cdr:from>
    <cdr:to>
      <cdr:x>0.73174</cdr:x>
      <cdr:y>0.05786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18051234" y="153099"/>
          <a:ext cx="3810909" cy="352222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2019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8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日から現在まで</a:t>
          </a:r>
          <a:r>
            <a:rPr lang="en-US" altLang="ja-JP" sz="1100">
              <a:solidFill>
                <a:srgbClr val="FF0000"/>
              </a:solidFill>
            </a:rPr>
            <a:t>OW14</a:t>
          </a:r>
          <a:r>
            <a:rPr lang="ja-JP" altLang="en-US" sz="1100">
              <a:solidFill>
                <a:srgbClr val="FF0000"/>
              </a:solidFill>
            </a:rPr>
            <a:t>に近づけず、観測不可</a:t>
          </a:r>
        </a:p>
      </cdr:txBody>
    </cdr:sp>
  </cdr:relSizeAnchor>
  <cdr:relSizeAnchor xmlns:cdr="http://schemas.openxmlformats.org/drawingml/2006/chartDrawing">
    <cdr:from>
      <cdr:x>0.27178</cdr:x>
      <cdr:y>0.85962</cdr:y>
    </cdr:from>
    <cdr:to>
      <cdr:x>0.35191</cdr:x>
      <cdr:y>0.89995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8119837" y="7507513"/>
          <a:ext cx="2393950" cy="352222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5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12</a:t>
          </a:r>
          <a:r>
            <a:rPr lang="ja-JP" altLang="en-US" sz="1100">
              <a:solidFill>
                <a:srgbClr val="FF0000"/>
              </a:solidFill>
            </a:rPr>
            <a:t>日：</a:t>
          </a:r>
          <a:r>
            <a:rPr lang="en-US" altLang="ja-JP" sz="1100">
              <a:solidFill>
                <a:srgbClr val="FF0000"/>
              </a:solidFill>
            </a:rPr>
            <a:t>NSW5</a:t>
          </a:r>
          <a:r>
            <a:rPr lang="en-US" altLang="ja-JP" sz="1100" baseline="0">
              <a:solidFill>
                <a:srgbClr val="FF0000"/>
              </a:solidFill>
            </a:rPr>
            <a:t> </a:t>
          </a:r>
          <a:r>
            <a:rPr lang="ja-JP" altLang="en-US" sz="1100" baseline="0">
              <a:solidFill>
                <a:srgbClr val="FF0000"/>
              </a:solidFill>
            </a:rPr>
            <a:t>水位欠測</a:t>
          </a:r>
          <a:endParaRPr lang="ja-JP" alt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0.45931</cdr:x>
      <cdr:y>0.11639</cdr:y>
    </cdr:from>
    <cdr:to>
      <cdr:x>0.58097</cdr:x>
      <cdr:y>0.18179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13687410" y="1003313"/>
          <a:ext cx="3625424" cy="563776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6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21</a:t>
          </a:r>
          <a:r>
            <a:rPr lang="ja-JP" altLang="en-US" sz="1100">
              <a:solidFill>
                <a:srgbClr val="FF0000"/>
              </a:solidFill>
            </a:rPr>
            <a:t>日：エアータンクのバルブが閉まっていた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22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日：エアータンクのバルブ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を開く</a:t>
          </a:r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endParaRPr lang="ja-JP" alt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0.4998</cdr:x>
      <cdr:y>0.06298</cdr:y>
    </cdr:from>
    <cdr:to>
      <cdr:x>0.63653</cdr:x>
      <cdr:y>0.11286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14893925" y="542925"/>
          <a:ext cx="4074432" cy="42996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7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5</a:t>
          </a:r>
          <a:r>
            <a:rPr lang="ja-JP" altLang="en-US" sz="1100">
              <a:solidFill>
                <a:srgbClr val="FF0000"/>
              </a:solidFill>
            </a:rPr>
            <a:t>日：</a:t>
          </a:r>
          <a:r>
            <a:rPr lang="en-US" altLang="ja-JP" sz="1100">
              <a:solidFill>
                <a:srgbClr val="FF0000"/>
              </a:solidFill>
            </a:rPr>
            <a:t>3</a:t>
          </a:r>
          <a:r>
            <a:rPr lang="ja-JP" altLang="en-US" sz="1100">
              <a:solidFill>
                <a:srgbClr val="FF0000"/>
              </a:solidFill>
            </a:rPr>
            <a:t>日の豪雨が原因か？コンプレッサー停止確認</a:t>
          </a:r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同日、コンプレッサー再稼働</a:t>
          </a:r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endParaRPr lang="ja-JP" alt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0.6772</cdr:x>
      <cdr:y>0.10902</cdr:y>
    </cdr:from>
    <cdr:to>
      <cdr:x>0.80475</cdr:x>
      <cdr:y>0.14935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20180300" y="939800"/>
          <a:ext cx="3800945" cy="34764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10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</a:t>
          </a:r>
          <a:r>
            <a:rPr lang="ja-JP" altLang="en-US" sz="1100">
              <a:solidFill>
                <a:srgbClr val="FF0000"/>
              </a:solidFill>
            </a:rPr>
            <a:t>日：台風</a:t>
          </a:r>
          <a:r>
            <a:rPr lang="en-US" altLang="ja-JP" sz="1100">
              <a:solidFill>
                <a:srgbClr val="FF0000"/>
              </a:solidFill>
            </a:rPr>
            <a:t>16</a:t>
          </a:r>
          <a:r>
            <a:rPr lang="ja-JP" altLang="en-US" sz="1100">
              <a:solidFill>
                <a:srgbClr val="FF0000"/>
              </a:solidFill>
            </a:rPr>
            <a:t>号の影響でコンプレッサー停止</a:t>
          </a:r>
        </a:p>
      </cdr:txBody>
    </cdr:sp>
  </cdr:relSizeAnchor>
  <cdr:relSizeAnchor xmlns:cdr="http://schemas.openxmlformats.org/drawingml/2006/chartDrawing">
    <cdr:from>
      <cdr:x>0.74059</cdr:x>
      <cdr:y>0.06667</cdr:y>
    </cdr:from>
    <cdr:to>
      <cdr:x>0.83508</cdr:x>
      <cdr:y>0.10445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22069426" y="574675"/>
          <a:ext cx="2815772" cy="32566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10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6</a:t>
          </a:r>
          <a:r>
            <a:rPr lang="ja-JP" altLang="en-US" sz="1100">
              <a:solidFill>
                <a:srgbClr val="FF0000"/>
              </a:solidFill>
            </a:rPr>
            <a:t>日：コンプレッサー再稼働</a:t>
          </a:r>
        </a:p>
      </cdr:txBody>
    </cdr:sp>
  </cdr:relSizeAnchor>
  <cdr:relSizeAnchor xmlns:cdr="http://schemas.openxmlformats.org/drawingml/2006/chartDrawing">
    <cdr:from>
      <cdr:x>0.80632</cdr:x>
      <cdr:y>0.11253</cdr:y>
    </cdr:from>
    <cdr:to>
      <cdr:x>0.89557</cdr:x>
      <cdr:y>0.16065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23848844" y="925362"/>
          <a:ext cx="2639728" cy="39566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11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11</a:t>
          </a:r>
          <a:r>
            <a:rPr lang="ja-JP" altLang="en-US" sz="1100">
              <a:solidFill>
                <a:srgbClr val="FF0000"/>
              </a:solidFill>
            </a:rPr>
            <a:t>日：コンプレッサー停止</a:t>
          </a:r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</a:rPr>
            <a:t>　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17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日：コンプレッサー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再稼働</a:t>
          </a:r>
          <a:endParaRPr lang="ja-JP" altLang="ja-JP">
            <a:solidFill>
              <a:srgbClr val="FF0000"/>
            </a:solidFill>
            <a:effectLst/>
          </a:endParaRPr>
        </a:p>
        <a:p xmlns:a="http://schemas.openxmlformats.org/drawingml/2006/main">
          <a:endParaRPr lang="ja-JP" altLang="en-US" sz="1100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0.28773</cdr:x>
      <cdr:y>0.10403</cdr:y>
    </cdr:from>
    <cdr:to>
      <cdr:x>0.38521</cdr:x>
      <cdr:y>0.1604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="" xmlns:a16="http://schemas.microsoft.com/office/drawing/2014/main" id="{C7AB8C9E-CBDA-45AE-9527-1ABCFBEA9188}"/>
            </a:ext>
          </a:extLst>
        </cdr:cNvPr>
        <cdr:cNvSpPr txBox="1"/>
      </cdr:nvSpPr>
      <cdr:spPr>
        <a:xfrm xmlns:a="http://schemas.openxmlformats.org/drawingml/2006/main">
          <a:off x="8547100" y="984250"/>
          <a:ext cx="289560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0.60562</cdr:x>
      <cdr:y>0.00938</cdr:y>
    </cdr:from>
    <cdr:to>
      <cdr:x>0.73317</cdr:x>
      <cdr:y>0.04546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18093871" y="91621"/>
          <a:ext cx="3810909" cy="352222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2019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8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日から現在まで</a:t>
          </a:r>
          <a:r>
            <a:rPr lang="en-US" altLang="ja-JP" sz="1100">
              <a:solidFill>
                <a:srgbClr val="FF0000"/>
              </a:solidFill>
            </a:rPr>
            <a:t>OW14</a:t>
          </a:r>
          <a:r>
            <a:rPr lang="ja-JP" altLang="en-US" sz="1100">
              <a:solidFill>
                <a:srgbClr val="FF0000"/>
              </a:solidFill>
            </a:rPr>
            <a:t>に近づけず、観測不可</a:t>
          </a:r>
        </a:p>
      </cdr:txBody>
    </cdr:sp>
  </cdr:relSizeAnchor>
  <cdr:relSizeAnchor xmlns:cdr="http://schemas.openxmlformats.org/drawingml/2006/chartDrawing">
    <cdr:from>
      <cdr:x>0.41732</cdr:x>
      <cdr:y>0.13411</cdr:y>
    </cdr:from>
    <cdr:to>
      <cdr:x>0.53898</cdr:x>
      <cdr:y>0.17873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2398754" y="1268417"/>
          <a:ext cx="3614609" cy="42203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6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21</a:t>
          </a:r>
          <a:r>
            <a:rPr lang="ja-JP" altLang="en-US" sz="1100">
              <a:solidFill>
                <a:srgbClr val="FF0000"/>
              </a:solidFill>
            </a:rPr>
            <a:t>日：エアータンクのバルブが閉まっていた</a:t>
          </a:r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22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日：エアータンクのバルブを開く</a:t>
          </a:r>
          <a:endParaRPr lang="ja-JP" altLang="ja-JP">
            <a:solidFill>
              <a:srgbClr val="FF0000"/>
            </a:solidFill>
            <a:effectLst/>
          </a:endParaRPr>
        </a:p>
        <a:p xmlns:a="http://schemas.openxmlformats.org/drawingml/2006/main"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endParaRPr lang="ja-JP" alt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0.53007</cdr:x>
      <cdr:y>0.10684</cdr:y>
    </cdr:from>
    <cdr:to>
      <cdr:x>0.6668</cdr:x>
      <cdr:y>0.15146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5748907" y="1010537"/>
          <a:ext cx="4062350" cy="42203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7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5</a:t>
          </a:r>
          <a:r>
            <a:rPr lang="ja-JP" altLang="en-US" sz="1100">
              <a:solidFill>
                <a:srgbClr val="FF0000"/>
              </a:solidFill>
            </a:rPr>
            <a:t>日：</a:t>
          </a:r>
          <a:r>
            <a:rPr lang="en-US" altLang="ja-JP" sz="1100">
              <a:solidFill>
                <a:srgbClr val="FF0000"/>
              </a:solidFill>
            </a:rPr>
            <a:t>3</a:t>
          </a:r>
          <a:r>
            <a:rPr lang="ja-JP" altLang="en-US" sz="1100">
              <a:solidFill>
                <a:srgbClr val="FF0000"/>
              </a:solidFill>
            </a:rPr>
            <a:t>日の豪雨が原因か？コンプレッサー停止確認</a:t>
          </a:r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同日、コンプレッサー再稼働</a:t>
          </a:r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endParaRPr lang="ja-JP" alt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0.61807</cdr:x>
      <cdr:y>0.86194</cdr:y>
    </cdr:from>
    <cdr:to>
      <cdr:x>0.72304</cdr:x>
      <cdr:y>0.89584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18418175" y="8305800"/>
          <a:ext cx="3128183" cy="32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9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21</a:t>
          </a:r>
          <a:r>
            <a:rPr lang="ja-JP" altLang="en-US" sz="1100">
              <a:solidFill>
                <a:srgbClr val="FF0000"/>
              </a:solidFill>
            </a:rPr>
            <a:t>日：</a:t>
          </a:r>
          <a:r>
            <a:rPr lang="en-US" altLang="ja-JP" sz="1100">
              <a:solidFill>
                <a:srgbClr val="FF0000"/>
              </a:solidFill>
            </a:rPr>
            <a:t>NSW1</a:t>
          </a:r>
          <a:r>
            <a:rPr lang="ja-JP" altLang="en-US" sz="1100">
              <a:solidFill>
                <a:srgbClr val="FF0000"/>
              </a:solidFill>
            </a:rPr>
            <a:t>最深部濃度測定不可能</a:t>
          </a:r>
        </a:p>
      </cdr:txBody>
    </cdr:sp>
  </cdr:relSizeAnchor>
  <cdr:relSizeAnchor xmlns:cdr="http://schemas.openxmlformats.org/drawingml/2006/chartDrawing">
    <cdr:from>
      <cdr:x>0.67986</cdr:x>
      <cdr:y>0.19802</cdr:y>
    </cdr:from>
    <cdr:to>
      <cdr:x>0.80741</cdr:x>
      <cdr:y>0.2341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20259675" y="1908175"/>
          <a:ext cx="3800945" cy="34764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10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</a:t>
          </a:r>
          <a:r>
            <a:rPr lang="ja-JP" altLang="en-US" sz="1100">
              <a:solidFill>
                <a:srgbClr val="FF0000"/>
              </a:solidFill>
            </a:rPr>
            <a:t>日：台風</a:t>
          </a:r>
          <a:r>
            <a:rPr lang="en-US" altLang="ja-JP" sz="1100">
              <a:solidFill>
                <a:srgbClr val="FF0000"/>
              </a:solidFill>
            </a:rPr>
            <a:t>16</a:t>
          </a:r>
          <a:r>
            <a:rPr lang="ja-JP" altLang="en-US" sz="1100">
              <a:solidFill>
                <a:srgbClr val="FF0000"/>
              </a:solidFill>
            </a:rPr>
            <a:t>号の影響でコンプレッサー停止</a:t>
          </a:r>
        </a:p>
      </cdr:txBody>
    </cdr:sp>
  </cdr:relSizeAnchor>
  <cdr:relSizeAnchor xmlns:cdr="http://schemas.openxmlformats.org/drawingml/2006/chartDrawing">
    <cdr:from>
      <cdr:x>0.74219</cdr:x>
      <cdr:y>0.14695</cdr:y>
    </cdr:from>
    <cdr:to>
      <cdr:x>0.83668</cdr:x>
      <cdr:y>0.18075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22117050" y="1416050"/>
          <a:ext cx="2815772" cy="32566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10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6</a:t>
          </a:r>
          <a:r>
            <a:rPr lang="ja-JP" altLang="en-US" sz="1100">
              <a:solidFill>
                <a:srgbClr val="FF0000"/>
              </a:solidFill>
            </a:rPr>
            <a:t>日：コンプレッサー再稼働</a:t>
          </a:r>
        </a:p>
      </cdr:txBody>
    </cdr:sp>
  </cdr:relSizeAnchor>
  <cdr:relSizeAnchor xmlns:cdr="http://schemas.openxmlformats.org/drawingml/2006/chartDrawing">
    <cdr:from>
      <cdr:x>0.81243</cdr:x>
      <cdr:y>0.24271</cdr:y>
    </cdr:from>
    <cdr:to>
      <cdr:x>0.90028</cdr:x>
      <cdr:y>0.29497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24029561" y="2230899"/>
          <a:ext cx="2598483" cy="48032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11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11</a:t>
          </a:r>
          <a:r>
            <a:rPr lang="ja-JP" altLang="en-US" sz="1100">
              <a:solidFill>
                <a:srgbClr val="FF0000"/>
              </a:solidFill>
            </a:rPr>
            <a:t>日：コンプレッサー停止</a:t>
          </a:r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</a:rPr>
            <a:t>　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17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日：コンプレッサー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再稼働</a:t>
          </a:r>
          <a:endParaRPr lang="ja-JP" altLang="ja-JP">
            <a:solidFill>
              <a:srgbClr val="FF0000"/>
            </a:solidFill>
            <a:effectLst/>
          </a:endParaRPr>
        </a:p>
        <a:p xmlns:a="http://schemas.openxmlformats.org/drawingml/2006/main">
          <a:endParaRPr lang="ja-JP" altLang="en-US" sz="1100">
            <a:solidFill>
              <a:srgbClr val="FF0000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0</xdr:rowOff>
    </xdr:from>
    <xdr:to>
      <xdr:col>132</xdr:col>
      <xdr:colOff>57150</xdr:colOff>
      <xdr:row>133</xdr:row>
      <xdr:rowOff>79375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137</xdr:row>
      <xdr:rowOff>5773</xdr:rowOff>
    </xdr:from>
    <xdr:to>
      <xdr:col>131</xdr:col>
      <xdr:colOff>1127125</xdr:colOff>
      <xdr:row>192</xdr:row>
      <xdr:rowOff>37523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484186</xdr:colOff>
      <xdr:row>199</xdr:row>
      <xdr:rowOff>0</xdr:rowOff>
    </xdr:from>
    <xdr:to>
      <xdr:col>5</xdr:col>
      <xdr:colOff>460374</xdr:colOff>
      <xdr:row>215</xdr:row>
      <xdr:rowOff>111125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595312</xdr:colOff>
      <xdr:row>199</xdr:row>
      <xdr:rowOff>1</xdr:rowOff>
    </xdr:from>
    <xdr:to>
      <xdr:col>11</xdr:col>
      <xdr:colOff>301625</xdr:colOff>
      <xdr:row>215</xdr:row>
      <xdr:rowOff>127001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420687</xdr:colOff>
      <xdr:row>198</xdr:row>
      <xdr:rowOff>158750</xdr:rowOff>
    </xdr:from>
    <xdr:to>
      <xdr:col>16</xdr:col>
      <xdr:colOff>809625</xdr:colOff>
      <xdr:row>215</xdr:row>
      <xdr:rowOff>95250</xdr:rowOff>
    </xdr:to>
    <xdr:graphicFrame macro="">
      <xdr:nvGraphicFramePr>
        <xdr:cNvPr id="6" name="グラフ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93662</xdr:colOff>
      <xdr:row>198</xdr:row>
      <xdr:rowOff>142875</xdr:rowOff>
    </xdr:from>
    <xdr:to>
      <xdr:col>22</xdr:col>
      <xdr:colOff>555625</xdr:colOff>
      <xdr:row>215</xdr:row>
      <xdr:rowOff>25400</xdr:rowOff>
    </xdr:to>
    <xdr:graphicFrame macro="">
      <xdr:nvGraphicFramePr>
        <xdr:cNvPr id="7" name="グラフ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715962</xdr:colOff>
      <xdr:row>198</xdr:row>
      <xdr:rowOff>150706</xdr:rowOff>
    </xdr:from>
    <xdr:to>
      <xdr:col>28</xdr:col>
      <xdr:colOff>396875</xdr:colOff>
      <xdr:row>215</xdr:row>
      <xdr:rowOff>57150</xdr:rowOff>
    </xdr:to>
    <xdr:graphicFrame macro="">
      <xdr:nvGraphicFramePr>
        <xdr:cNvPr id="8" name="グラフ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455612</xdr:colOff>
      <xdr:row>216</xdr:row>
      <xdr:rowOff>127000</xdr:rowOff>
    </xdr:from>
    <xdr:to>
      <xdr:col>5</xdr:col>
      <xdr:colOff>460374</xdr:colOff>
      <xdr:row>232</xdr:row>
      <xdr:rowOff>110678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576262</xdr:colOff>
      <xdr:row>216</xdr:row>
      <xdr:rowOff>104775</xdr:rowOff>
    </xdr:from>
    <xdr:to>
      <xdr:col>11</xdr:col>
      <xdr:colOff>317500</xdr:colOff>
      <xdr:row>232</xdr:row>
      <xdr:rowOff>104775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409574</xdr:colOff>
      <xdr:row>216</xdr:row>
      <xdr:rowOff>95250</xdr:rowOff>
    </xdr:from>
    <xdr:to>
      <xdr:col>16</xdr:col>
      <xdr:colOff>825500</xdr:colOff>
      <xdr:row>232</xdr:row>
      <xdr:rowOff>152400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106362</xdr:colOff>
      <xdr:row>216</xdr:row>
      <xdr:rowOff>95250</xdr:rowOff>
    </xdr:from>
    <xdr:to>
      <xdr:col>22</xdr:col>
      <xdr:colOff>555625</xdr:colOff>
      <xdr:row>233</xdr:row>
      <xdr:rowOff>9525</xdr:rowOff>
    </xdr:to>
    <xdr:graphicFrame macro="">
      <xdr:nvGraphicFramePr>
        <xdr:cNvPr id="12" name="グラフ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735012</xdr:colOff>
      <xdr:row>216</xdr:row>
      <xdr:rowOff>89716</xdr:rowOff>
    </xdr:from>
    <xdr:to>
      <xdr:col>28</xdr:col>
      <xdr:colOff>412750</xdr:colOff>
      <xdr:row>232</xdr:row>
      <xdr:rowOff>161925</xdr:rowOff>
    </xdr:to>
    <xdr:graphicFrame macro="">
      <xdr:nvGraphicFramePr>
        <xdr:cNvPr id="13" name="グラフ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456235</xdr:colOff>
      <xdr:row>233</xdr:row>
      <xdr:rowOff>102464</xdr:rowOff>
    </xdr:from>
    <xdr:to>
      <xdr:col>5</xdr:col>
      <xdr:colOff>460375</xdr:colOff>
      <xdr:row>250</xdr:row>
      <xdr:rowOff>63500</xdr:rowOff>
    </xdr:to>
    <xdr:graphicFrame macro="">
      <xdr:nvGraphicFramePr>
        <xdr:cNvPr id="14" name="グラフ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558549</xdr:colOff>
      <xdr:row>233</xdr:row>
      <xdr:rowOff>92363</xdr:rowOff>
    </xdr:from>
    <xdr:to>
      <xdr:col>11</xdr:col>
      <xdr:colOff>317500</xdr:colOff>
      <xdr:row>250</xdr:row>
      <xdr:rowOff>50722</xdr:rowOff>
    </xdr:to>
    <xdr:graphicFrame macro="">
      <xdr:nvGraphicFramePr>
        <xdr:cNvPr id="15" name="グラフ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403405</xdr:colOff>
      <xdr:row>233</xdr:row>
      <xdr:rowOff>78568</xdr:rowOff>
    </xdr:from>
    <xdr:to>
      <xdr:col>17</xdr:col>
      <xdr:colOff>6344</xdr:colOff>
      <xdr:row>249</xdr:row>
      <xdr:rowOff>123306</xdr:rowOff>
    </xdr:to>
    <xdr:graphicFrame macro="">
      <xdr:nvGraphicFramePr>
        <xdr:cNvPr id="16" name="グラフ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98174</xdr:colOff>
      <xdr:row>233</xdr:row>
      <xdr:rowOff>145278</xdr:rowOff>
    </xdr:from>
    <xdr:to>
      <xdr:col>22</xdr:col>
      <xdr:colOff>555625</xdr:colOff>
      <xdr:row>250</xdr:row>
      <xdr:rowOff>1139</xdr:rowOff>
    </xdr:to>
    <xdr:graphicFrame macro="">
      <xdr:nvGraphicFramePr>
        <xdr:cNvPr id="17" name="グラフ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748516</xdr:colOff>
      <xdr:row>233</xdr:row>
      <xdr:rowOff>142875</xdr:rowOff>
    </xdr:from>
    <xdr:to>
      <xdr:col>28</xdr:col>
      <xdr:colOff>410474</xdr:colOff>
      <xdr:row>249</xdr:row>
      <xdr:rowOff>169536</xdr:rowOff>
    </xdr:to>
    <xdr:graphicFrame macro="">
      <xdr:nvGraphicFramePr>
        <xdr:cNvPr id="18" name="グラフ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462789</xdr:colOff>
      <xdr:row>250</xdr:row>
      <xdr:rowOff>96630</xdr:rowOff>
    </xdr:from>
    <xdr:to>
      <xdr:col>5</xdr:col>
      <xdr:colOff>443383</xdr:colOff>
      <xdr:row>267</xdr:row>
      <xdr:rowOff>127000</xdr:rowOff>
    </xdr:to>
    <xdr:graphicFrame macro="">
      <xdr:nvGraphicFramePr>
        <xdr:cNvPr id="19" name="グラフ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589789</xdr:colOff>
      <xdr:row>250</xdr:row>
      <xdr:rowOff>92489</xdr:rowOff>
    </xdr:from>
    <xdr:to>
      <xdr:col>11</xdr:col>
      <xdr:colOff>335200</xdr:colOff>
      <xdr:row>267</xdr:row>
      <xdr:rowOff>127000</xdr:rowOff>
    </xdr:to>
    <xdr:graphicFrame macro="">
      <xdr:nvGraphicFramePr>
        <xdr:cNvPr id="20" name="グラフ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698500</xdr:colOff>
      <xdr:row>273</xdr:row>
      <xdr:rowOff>0</xdr:rowOff>
    </xdr:from>
    <xdr:to>
      <xdr:col>22</xdr:col>
      <xdr:colOff>206376</xdr:colOff>
      <xdr:row>289</xdr:row>
      <xdr:rowOff>95250</xdr:rowOff>
    </xdr:to>
    <xdr:graphicFrame macro="">
      <xdr:nvGraphicFramePr>
        <xdr:cNvPr id="21" name="グラフ 2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22</xdr:col>
      <xdr:colOff>392907</xdr:colOff>
      <xdr:row>273</xdr:row>
      <xdr:rowOff>47625</xdr:rowOff>
    </xdr:from>
    <xdr:to>
      <xdr:col>27</xdr:col>
      <xdr:colOff>765969</xdr:colOff>
      <xdr:row>289</xdr:row>
      <xdr:rowOff>111125</xdr:rowOff>
    </xdr:to>
    <xdr:graphicFrame macro="">
      <xdr:nvGraphicFramePr>
        <xdr:cNvPr id="22" name="グラフ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290</xdr:row>
      <xdr:rowOff>174625</xdr:rowOff>
    </xdr:from>
    <xdr:to>
      <xdr:col>5</xdr:col>
      <xdr:colOff>206376</xdr:colOff>
      <xdr:row>306</xdr:row>
      <xdr:rowOff>43657</xdr:rowOff>
    </xdr:to>
    <xdr:graphicFrame macro="">
      <xdr:nvGraphicFramePr>
        <xdr:cNvPr id="23" name="グラフ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365125</xdr:colOff>
      <xdr:row>291</xdr:row>
      <xdr:rowOff>0</xdr:rowOff>
    </xdr:from>
    <xdr:to>
      <xdr:col>11</xdr:col>
      <xdr:colOff>0</xdr:colOff>
      <xdr:row>306</xdr:row>
      <xdr:rowOff>43657</xdr:rowOff>
    </xdr:to>
    <xdr:graphicFrame macro="">
      <xdr:nvGraphicFramePr>
        <xdr:cNvPr id="24" name="グラフ 2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11</xdr:col>
      <xdr:colOff>126999</xdr:colOff>
      <xdr:row>291</xdr:row>
      <xdr:rowOff>3969</xdr:rowOff>
    </xdr:from>
    <xdr:to>
      <xdr:col>16</xdr:col>
      <xdr:colOff>547687</xdr:colOff>
      <xdr:row>306</xdr:row>
      <xdr:rowOff>47626</xdr:rowOff>
    </xdr:to>
    <xdr:graphicFrame macro="">
      <xdr:nvGraphicFramePr>
        <xdr:cNvPr id="25" name="グラフ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22</xdr:col>
      <xdr:colOff>392906</xdr:colOff>
      <xdr:row>291</xdr:row>
      <xdr:rowOff>3968</xdr:rowOff>
    </xdr:from>
    <xdr:to>
      <xdr:col>27</xdr:col>
      <xdr:colOff>777874</xdr:colOff>
      <xdr:row>306</xdr:row>
      <xdr:rowOff>63500</xdr:rowOff>
    </xdr:to>
    <xdr:graphicFrame macro="">
      <xdr:nvGraphicFramePr>
        <xdr:cNvPr id="26" name="グラフ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307</xdr:row>
      <xdr:rowOff>55563</xdr:rowOff>
    </xdr:from>
    <xdr:to>
      <xdr:col>5</xdr:col>
      <xdr:colOff>214313</xdr:colOff>
      <xdr:row>323</xdr:row>
      <xdr:rowOff>150812</xdr:rowOff>
    </xdr:to>
    <xdr:graphicFrame macro="">
      <xdr:nvGraphicFramePr>
        <xdr:cNvPr id="27" name="グラフ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333375</xdr:colOff>
      <xdr:row>307</xdr:row>
      <xdr:rowOff>63501</xdr:rowOff>
    </xdr:from>
    <xdr:to>
      <xdr:col>11</xdr:col>
      <xdr:colOff>0</xdr:colOff>
      <xdr:row>324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22</xdr:col>
      <xdr:colOff>396876</xdr:colOff>
      <xdr:row>307</xdr:row>
      <xdr:rowOff>71437</xdr:rowOff>
    </xdr:from>
    <xdr:to>
      <xdr:col>27</xdr:col>
      <xdr:colOff>801688</xdr:colOff>
      <xdr:row>323</xdr:row>
      <xdr:rowOff>174624</xdr:rowOff>
    </xdr:to>
    <xdr:graphicFrame macro="">
      <xdr:nvGraphicFramePr>
        <xdr:cNvPr id="29" name="グラフ 28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349250</xdr:colOff>
      <xdr:row>325</xdr:row>
      <xdr:rowOff>6350</xdr:rowOff>
    </xdr:from>
    <xdr:to>
      <xdr:col>11</xdr:col>
      <xdr:colOff>484321</xdr:colOff>
      <xdr:row>341</xdr:row>
      <xdr:rowOff>6350</xdr:rowOff>
    </xdr:to>
    <xdr:graphicFrame macro="">
      <xdr:nvGraphicFramePr>
        <xdr:cNvPr id="30" name="グラフ 29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31750</xdr:colOff>
      <xdr:row>273</xdr:row>
      <xdr:rowOff>0</xdr:rowOff>
    </xdr:from>
    <xdr:to>
      <xdr:col>5</xdr:col>
      <xdr:colOff>206375</xdr:colOff>
      <xdr:row>289</xdr:row>
      <xdr:rowOff>49211</xdr:rowOff>
    </xdr:to>
    <xdr:graphicFrame macro="">
      <xdr:nvGraphicFramePr>
        <xdr:cNvPr id="31" name="グラフ 30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380997</xdr:colOff>
      <xdr:row>273</xdr:row>
      <xdr:rowOff>0</xdr:rowOff>
    </xdr:from>
    <xdr:to>
      <xdr:col>10</xdr:col>
      <xdr:colOff>825499</xdr:colOff>
      <xdr:row>289</xdr:row>
      <xdr:rowOff>71437</xdr:rowOff>
    </xdr:to>
    <xdr:graphicFrame macro="">
      <xdr:nvGraphicFramePr>
        <xdr:cNvPr id="32" name="グラフ 31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119060</xdr:colOff>
      <xdr:row>273</xdr:row>
      <xdr:rowOff>0</xdr:rowOff>
    </xdr:from>
    <xdr:to>
      <xdr:col>16</xdr:col>
      <xdr:colOff>523873</xdr:colOff>
      <xdr:row>289</xdr:row>
      <xdr:rowOff>71437</xdr:rowOff>
    </xdr:to>
    <xdr:graphicFrame macro="">
      <xdr:nvGraphicFramePr>
        <xdr:cNvPr id="33" name="グラフ 32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16</xdr:col>
      <xdr:colOff>698500</xdr:colOff>
      <xdr:row>290</xdr:row>
      <xdr:rowOff>158749</xdr:rowOff>
    </xdr:from>
    <xdr:to>
      <xdr:col>22</xdr:col>
      <xdr:colOff>222250</xdr:colOff>
      <xdr:row>306</xdr:row>
      <xdr:rowOff>60324</xdr:rowOff>
    </xdr:to>
    <xdr:graphicFrame macro="">
      <xdr:nvGraphicFramePr>
        <xdr:cNvPr id="34" name="グラフ 33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130175</xdr:colOff>
      <xdr:row>307</xdr:row>
      <xdr:rowOff>63501</xdr:rowOff>
    </xdr:from>
    <xdr:to>
      <xdr:col>16</xdr:col>
      <xdr:colOff>511175</xdr:colOff>
      <xdr:row>324</xdr:row>
      <xdr:rowOff>31750</xdr:rowOff>
    </xdr:to>
    <xdr:graphicFrame macro="">
      <xdr:nvGraphicFramePr>
        <xdr:cNvPr id="35" name="グラフ 34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16</xdr:col>
      <xdr:colOff>660400</xdr:colOff>
      <xdr:row>307</xdr:row>
      <xdr:rowOff>63500</xdr:rowOff>
    </xdr:from>
    <xdr:to>
      <xdr:col>22</xdr:col>
      <xdr:colOff>215900</xdr:colOff>
      <xdr:row>323</xdr:row>
      <xdr:rowOff>152400</xdr:rowOff>
    </xdr:to>
    <xdr:graphicFrame macro="">
      <xdr:nvGraphicFramePr>
        <xdr:cNvPr id="36" name="グラフ 35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12700</xdr:colOff>
      <xdr:row>324</xdr:row>
      <xdr:rowOff>171450</xdr:rowOff>
    </xdr:from>
    <xdr:to>
      <xdr:col>5</xdr:col>
      <xdr:colOff>190500</xdr:colOff>
      <xdr:row>340</xdr:row>
      <xdr:rowOff>171450</xdr:rowOff>
    </xdr:to>
    <xdr:graphicFrame macro="">
      <xdr:nvGraphicFramePr>
        <xdr:cNvPr id="37" name="グラフ 36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619125</xdr:colOff>
      <xdr:row>194</xdr:row>
      <xdr:rowOff>95251</xdr:rowOff>
    </xdr:from>
    <xdr:to>
      <xdr:col>3</xdr:col>
      <xdr:colOff>642937</xdr:colOff>
      <xdr:row>198</xdr:row>
      <xdr:rowOff>95251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619125" y="29927551"/>
          <a:ext cx="2690812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/>
            <a:t>地下水位</a:t>
          </a:r>
        </a:p>
      </xdr:txBody>
    </xdr:sp>
    <xdr:clientData/>
  </xdr:twoCellAnchor>
  <xdr:twoCellAnchor>
    <xdr:from>
      <xdr:col>0</xdr:col>
      <xdr:colOff>404812</xdr:colOff>
      <xdr:row>268</xdr:row>
      <xdr:rowOff>95250</xdr:rowOff>
    </xdr:from>
    <xdr:to>
      <xdr:col>4</xdr:col>
      <xdr:colOff>928687</xdr:colOff>
      <xdr:row>272</xdr:row>
      <xdr:rowOff>95250</xdr:rowOff>
    </xdr:to>
    <xdr:sp macro="" textlink="">
      <xdr:nvSpPr>
        <xdr:cNvPr id="39" name="テキスト ボックス 38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404812" y="42614850"/>
          <a:ext cx="41814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/>
            <a:t>塩素イオン濃度</a:t>
          </a:r>
        </a:p>
      </xdr:txBody>
    </xdr:sp>
    <xdr:clientData/>
  </xdr:twoCellAnchor>
  <xdr:twoCellAnchor>
    <xdr:from>
      <xdr:col>59</xdr:col>
      <xdr:colOff>71888</xdr:colOff>
      <xdr:row>61</xdr:row>
      <xdr:rowOff>0</xdr:rowOff>
    </xdr:from>
    <xdr:to>
      <xdr:col>64</xdr:col>
      <xdr:colOff>1024387</xdr:colOff>
      <xdr:row>65</xdr:row>
      <xdr:rowOff>161745</xdr:rowOff>
    </xdr:to>
    <xdr:sp macro="" textlink="">
      <xdr:nvSpPr>
        <xdr:cNvPr id="43" name="四角形吹き出し 42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SpPr/>
      </xdr:nvSpPr>
      <xdr:spPr>
        <a:xfrm>
          <a:off x="52028067" y="10962736"/>
          <a:ext cx="5930660" cy="880613"/>
        </a:xfrm>
        <a:prstGeom prst="wedgeRectCallout">
          <a:avLst>
            <a:gd name="adj1" fmla="val 21515"/>
            <a:gd name="adj2" fmla="val -19314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既存観測井</a:t>
          </a:r>
          <a:r>
            <a:rPr kumimoji="1" lang="en-US" altLang="ja-JP" sz="1400" b="1"/>
            <a:t>No.2</a:t>
          </a:r>
        </a:p>
        <a:p>
          <a:pPr algn="l"/>
          <a:r>
            <a:rPr kumimoji="1" lang="en-US" altLang="ja-JP" sz="1400" b="1"/>
            <a:t>8</a:t>
          </a:r>
          <a:r>
            <a:rPr kumimoji="1" lang="ja-JP" altLang="en-US" sz="1400" b="1"/>
            <a:t>月</a:t>
          </a:r>
          <a:r>
            <a:rPr kumimoji="1" lang="en-US" altLang="ja-JP" sz="1400" b="1"/>
            <a:t>10</a:t>
          </a:r>
          <a:r>
            <a:rPr kumimoji="1" lang="ja-JP" altLang="en-US" sz="1400" b="1"/>
            <a:t>日から観測井の高さが</a:t>
          </a:r>
          <a:r>
            <a:rPr kumimoji="1" lang="en-US" altLang="ja-JP" sz="1400" b="1"/>
            <a:t>0.39m</a:t>
          </a:r>
          <a:r>
            <a:rPr kumimoji="1" lang="ja-JP" altLang="en-US" sz="1400" b="1"/>
            <a:t>高くなりましたので</a:t>
          </a:r>
          <a:endParaRPr kumimoji="1" lang="en-US" altLang="ja-JP" sz="1400" b="1"/>
        </a:p>
        <a:p>
          <a:pPr algn="l"/>
          <a:r>
            <a:rPr kumimoji="1" lang="ja-JP" altLang="en-US" sz="1400" b="1"/>
            <a:t>計算式で調整をしています</a:t>
          </a:r>
        </a:p>
      </xdr:txBody>
    </xdr:sp>
    <xdr:clientData/>
  </xdr:twoCellAnchor>
  <xdr:twoCellAnchor>
    <xdr:from>
      <xdr:col>11</xdr:col>
      <xdr:colOff>581186</xdr:colOff>
      <xdr:row>325</xdr:row>
      <xdr:rowOff>1</xdr:rowOff>
    </xdr:from>
    <xdr:to>
      <xdr:col>17</xdr:col>
      <xdr:colOff>716258</xdr:colOff>
      <xdr:row>341</xdr:row>
      <xdr:rowOff>1</xdr:rowOff>
    </xdr:to>
    <xdr:graphicFrame macro="">
      <xdr:nvGraphicFramePr>
        <xdr:cNvPr id="41" name="グラフ 40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0.54506</cdr:x>
      <cdr:y>0.02099</cdr:y>
    </cdr:from>
    <cdr:to>
      <cdr:x>0.57634</cdr:x>
      <cdr:y>0.05737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66401950" y="203200"/>
          <a:ext cx="3810909" cy="352222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2019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8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日から現在まで</a:t>
          </a:r>
          <a:r>
            <a:rPr lang="en-US" altLang="ja-JP" sz="1100">
              <a:solidFill>
                <a:srgbClr val="FF0000"/>
              </a:solidFill>
            </a:rPr>
            <a:t>OW14</a:t>
          </a:r>
          <a:r>
            <a:rPr lang="ja-JP" altLang="en-US" sz="1100">
              <a:solidFill>
                <a:srgbClr val="FF0000"/>
              </a:solidFill>
            </a:rPr>
            <a:t>に近づけず、観測不可</a:t>
          </a:r>
        </a:p>
      </cdr:txBody>
    </cdr:sp>
  </cdr:relSizeAnchor>
  <cdr:relSizeAnchor xmlns:cdr="http://schemas.openxmlformats.org/drawingml/2006/chartDrawing">
    <cdr:from>
      <cdr:x>0.34391</cdr:x>
      <cdr:y>0.88116</cdr:y>
    </cdr:from>
    <cdr:to>
      <cdr:x>0.36353</cdr:x>
      <cdr:y>0.91689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1976675" y="8686800"/>
          <a:ext cx="2393950" cy="352222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5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12</a:t>
          </a:r>
          <a:r>
            <a:rPr lang="ja-JP" altLang="en-US" sz="1100">
              <a:solidFill>
                <a:srgbClr val="FF0000"/>
              </a:solidFill>
            </a:rPr>
            <a:t>日：</a:t>
          </a:r>
          <a:r>
            <a:rPr lang="en-US" altLang="ja-JP" sz="1100">
              <a:solidFill>
                <a:srgbClr val="FF0000"/>
              </a:solidFill>
            </a:rPr>
            <a:t>NSW5</a:t>
          </a:r>
          <a:r>
            <a:rPr lang="en-US" altLang="ja-JP" sz="1100" baseline="0">
              <a:solidFill>
                <a:srgbClr val="FF0000"/>
              </a:solidFill>
            </a:rPr>
            <a:t> </a:t>
          </a:r>
          <a:r>
            <a:rPr lang="ja-JP" altLang="en-US" sz="1100" baseline="0">
              <a:solidFill>
                <a:srgbClr val="FF0000"/>
              </a:solidFill>
            </a:rPr>
            <a:t>水位欠測</a:t>
          </a:r>
          <a:endParaRPr lang="ja-JP" alt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0.10291</cdr:x>
      <cdr:y>0.87311</cdr:y>
    </cdr:from>
    <cdr:to>
      <cdr:x>0.12057</cdr:x>
      <cdr:y>0.91465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2560300" y="8607425"/>
          <a:ext cx="2155825" cy="409575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2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15</a:t>
          </a:r>
          <a:r>
            <a:rPr lang="ja-JP" altLang="en-US" sz="1100">
              <a:solidFill>
                <a:srgbClr val="FF0000"/>
              </a:solidFill>
            </a:rPr>
            <a:t>日：既存観測井２　水没して観測不可</a:t>
          </a:r>
        </a:p>
      </cdr:txBody>
    </cdr:sp>
  </cdr:relSizeAnchor>
  <cdr:relSizeAnchor xmlns:cdr="http://schemas.openxmlformats.org/drawingml/2006/chartDrawing">
    <cdr:from>
      <cdr:x>0.46718</cdr:x>
      <cdr:y>0.10387</cdr:y>
    </cdr:from>
    <cdr:to>
      <cdr:x>0.49699</cdr:x>
      <cdr:y>0.15383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6823949" y="982410"/>
          <a:ext cx="3625842" cy="47250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6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21</a:t>
          </a:r>
          <a:r>
            <a:rPr lang="ja-JP" altLang="en-US" sz="1100">
              <a:solidFill>
                <a:srgbClr val="FF0000"/>
              </a:solidFill>
            </a:rPr>
            <a:t>日：エアータンクのバルブが閉まっていた</a:t>
          </a:r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22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日：エアータンクのバルブを開く</a:t>
          </a:r>
          <a:endParaRPr lang="ja-JP" altLang="ja-JP">
            <a:solidFill>
              <a:srgbClr val="FF0000"/>
            </a:solidFill>
            <a:effectLst/>
          </a:endParaRPr>
        </a:p>
        <a:p xmlns:a="http://schemas.openxmlformats.org/drawingml/2006/main"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endParaRPr lang="ja-JP" alt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0.50175</cdr:x>
      <cdr:y>0.10364</cdr:y>
    </cdr:from>
    <cdr:to>
      <cdr:x>0.53519</cdr:x>
      <cdr:y>0.14806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61125100" y="1003300"/>
          <a:ext cx="4074432" cy="42996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7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5</a:t>
          </a:r>
          <a:r>
            <a:rPr lang="ja-JP" altLang="en-US" sz="1100">
              <a:solidFill>
                <a:srgbClr val="FF0000"/>
              </a:solidFill>
            </a:rPr>
            <a:t>日：</a:t>
          </a:r>
          <a:r>
            <a:rPr lang="en-US" altLang="ja-JP" sz="1100">
              <a:solidFill>
                <a:srgbClr val="FF0000"/>
              </a:solidFill>
            </a:rPr>
            <a:t>3</a:t>
          </a:r>
          <a:r>
            <a:rPr lang="ja-JP" altLang="en-US" sz="1100">
              <a:solidFill>
                <a:srgbClr val="FF0000"/>
              </a:solidFill>
            </a:rPr>
            <a:t>日の豪雨が原因か？コンプレッサー停止確認</a:t>
          </a:r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同日、コンプレッサー再稼働</a:t>
          </a:r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endParaRPr lang="ja-JP" alt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0.53788</cdr:x>
      <cdr:y>0.87057</cdr:y>
    </cdr:from>
    <cdr:to>
      <cdr:x>0.5643</cdr:x>
      <cdr:y>0.90797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66071577" y="8307813"/>
          <a:ext cx="3245841" cy="35686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7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・</a:t>
          </a:r>
          <a:r>
            <a:rPr lang="en-US" altLang="ja-JP" sz="1100">
              <a:solidFill>
                <a:srgbClr val="FF0000"/>
              </a:solidFill>
            </a:rPr>
            <a:t>26</a:t>
          </a:r>
          <a:r>
            <a:rPr lang="ja-JP" altLang="en-US" sz="1100">
              <a:solidFill>
                <a:srgbClr val="FF0000"/>
              </a:solidFill>
            </a:rPr>
            <a:t>日：</a:t>
          </a:r>
          <a:r>
            <a:rPr lang="en-US" altLang="ja-JP" sz="1100">
              <a:solidFill>
                <a:srgbClr val="FF0000"/>
              </a:solidFill>
            </a:rPr>
            <a:t>4B</a:t>
          </a:r>
          <a:r>
            <a:rPr lang="ja-JP" altLang="en-US" sz="1100">
              <a:solidFill>
                <a:srgbClr val="FF0000"/>
              </a:solidFill>
            </a:rPr>
            <a:t>の蓋が開かず観測不可</a:t>
          </a:r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endParaRPr lang="ja-JP" alt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0.00556</cdr:x>
      <cdr:y>0.0524</cdr:y>
    </cdr:from>
    <cdr:to>
      <cdr:x>0.03983</cdr:x>
      <cdr:y>0.08384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678056" y="515434"/>
          <a:ext cx="4177371" cy="3092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は、井戸井戸の水量が少なく、測れない日があります</a:t>
          </a:r>
          <a:endParaRPr lang="ja-JP" altLang="ja-JP" sz="1000">
            <a:effectLst/>
          </a:endParaRPr>
        </a:p>
      </cdr:txBody>
    </cdr:sp>
  </cdr:relSizeAnchor>
  <cdr:relSizeAnchor xmlns:cdr="http://schemas.openxmlformats.org/drawingml/2006/chartDrawing">
    <cdr:from>
      <cdr:x>0.73722</cdr:x>
      <cdr:y>0.0997</cdr:y>
    </cdr:from>
    <cdr:to>
      <cdr:x>0.76829</cdr:x>
      <cdr:y>0.13562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90176350" y="965200"/>
          <a:ext cx="3800945" cy="34764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10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</a:t>
          </a:r>
          <a:r>
            <a:rPr lang="ja-JP" altLang="en-US" sz="1100">
              <a:solidFill>
                <a:srgbClr val="FF0000"/>
              </a:solidFill>
            </a:rPr>
            <a:t>日：台風</a:t>
          </a:r>
          <a:r>
            <a:rPr lang="en-US" altLang="ja-JP" sz="1100">
              <a:solidFill>
                <a:srgbClr val="FF0000"/>
              </a:solidFill>
            </a:rPr>
            <a:t>16</a:t>
          </a:r>
          <a:r>
            <a:rPr lang="ja-JP" altLang="en-US" sz="1100">
              <a:solidFill>
                <a:srgbClr val="FF0000"/>
              </a:solidFill>
            </a:rPr>
            <a:t>号の影響でコンプレッサー停止</a:t>
          </a:r>
        </a:p>
      </cdr:txBody>
    </cdr:sp>
  </cdr:relSizeAnchor>
  <cdr:relSizeAnchor xmlns:cdr="http://schemas.openxmlformats.org/drawingml/2006/chartDrawing">
    <cdr:from>
      <cdr:x>0.76572</cdr:x>
      <cdr:y>0.06232</cdr:y>
    </cdr:from>
    <cdr:to>
      <cdr:x>0.78874</cdr:x>
      <cdr:y>0.09596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93662500" y="603250"/>
          <a:ext cx="2815772" cy="32566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10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6</a:t>
          </a:r>
          <a:r>
            <a:rPr lang="ja-JP" altLang="en-US" sz="1100">
              <a:solidFill>
                <a:srgbClr val="FF0000"/>
              </a:solidFill>
            </a:rPr>
            <a:t>日：コンプレッサー再稼働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0.55251</cdr:x>
      <cdr:y>0.01635</cdr:y>
    </cdr:from>
    <cdr:to>
      <cdr:x>0.58384</cdr:x>
      <cdr:y>0.05358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67342744" y="160239"/>
          <a:ext cx="3818649" cy="36481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2019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8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日から現在まで</a:t>
          </a:r>
          <a:r>
            <a:rPr lang="en-US" altLang="ja-JP" sz="1100">
              <a:solidFill>
                <a:srgbClr val="FF0000"/>
              </a:solidFill>
            </a:rPr>
            <a:t>OW14</a:t>
          </a:r>
          <a:r>
            <a:rPr lang="ja-JP" altLang="en-US" sz="1100">
              <a:solidFill>
                <a:srgbClr val="FF0000"/>
              </a:solidFill>
            </a:rPr>
            <a:t>に近づけず、観測不可</a:t>
          </a:r>
        </a:p>
      </cdr:txBody>
    </cdr:sp>
  </cdr:relSizeAnchor>
  <cdr:relSizeAnchor xmlns:cdr="http://schemas.openxmlformats.org/drawingml/2006/chartDrawing">
    <cdr:from>
      <cdr:x>0.46785</cdr:x>
      <cdr:y>0.14139</cdr:y>
    </cdr:from>
    <cdr:to>
      <cdr:x>0.4977</cdr:x>
      <cdr:y>0.19642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6823757" y="1306839"/>
          <a:ext cx="3625466" cy="508651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6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21</a:t>
          </a:r>
          <a:r>
            <a:rPr lang="ja-JP" altLang="en-US" sz="1100">
              <a:solidFill>
                <a:srgbClr val="FF0000"/>
              </a:solidFill>
            </a:rPr>
            <a:t>日：エアータンクのバルブが閉まっていた</a:t>
          </a:r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22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日：エアータンクのバルブを開く</a:t>
          </a:r>
          <a:endParaRPr lang="ja-JP" altLang="ja-JP">
            <a:solidFill>
              <a:srgbClr val="FF0000"/>
            </a:solidFill>
            <a:effectLst/>
          </a:endParaRPr>
        </a:p>
        <a:p xmlns:a="http://schemas.openxmlformats.org/drawingml/2006/main"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endParaRPr lang="ja-JP" alt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0.50235</cdr:x>
      <cdr:y>0.14612</cdr:y>
    </cdr:from>
    <cdr:to>
      <cdr:x>0.53585</cdr:x>
      <cdr:y>0.19157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1228461" y="1431840"/>
          <a:ext cx="4083140" cy="44536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7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5</a:t>
          </a:r>
          <a:r>
            <a:rPr lang="ja-JP" altLang="en-US" sz="1100">
              <a:solidFill>
                <a:srgbClr val="FF0000"/>
              </a:solidFill>
            </a:rPr>
            <a:t>日：</a:t>
          </a:r>
          <a:r>
            <a:rPr lang="en-US" altLang="ja-JP" sz="1100">
              <a:solidFill>
                <a:srgbClr val="FF0000"/>
              </a:solidFill>
            </a:rPr>
            <a:t>3</a:t>
          </a:r>
          <a:r>
            <a:rPr lang="ja-JP" altLang="en-US" sz="1100">
              <a:solidFill>
                <a:srgbClr val="FF0000"/>
              </a:solidFill>
            </a:rPr>
            <a:t>日の豪雨が原因か？コンプレッサー停止確認</a:t>
          </a:r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同日、コンプレッサー再稼働</a:t>
          </a:r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endParaRPr lang="ja-JP" alt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0.51225</cdr:x>
      <cdr:y>0.39961</cdr:y>
    </cdr:from>
    <cdr:to>
      <cdr:x>0.53886</cdr:x>
      <cdr:y>0.42895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505567" y="3962647"/>
          <a:ext cx="3247144" cy="29087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7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・</a:t>
          </a:r>
          <a:r>
            <a:rPr lang="en-US" altLang="ja-JP" sz="1100">
              <a:solidFill>
                <a:srgbClr val="FF0000"/>
              </a:solidFill>
            </a:rPr>
            <a:t>26</a:t>
          </a:r>
          <a:r>
            <a:rPr lang="ja-JP" altLang="en-US" sz="1100">
              <a:solidFill>
                <a:srgbClr val="FF0000"/>
              </a:solidFill>
            </a:rPr>
            <a:t>日：</a:t>
          </a:r>
          <a:r>
            <a:rPr lang="en-US" altLang="ja-JP" sz="1100">
              <a:solidFill>
                <a:srgbClr val="FF0000"/>
              </a:solidFill>
            </a:rPr>
            <a:t>4B</a:t>
          </a:r>
          <a:r>
            <a:rPr lang="ja-JP" altLang="en-US" sz="1100">
              <a:solidFill>
                <a:srgbClr val="FF0000"/>
              </a:solidFill>
            </a:rPr>
            <a:t>の蓋が開かず観測不可</a:t>
          </a:r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endParaRPr lang="ja-JP" alt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0.00702</cdr:x>
      <cdr:y>0.02824</cdr:y>
    </cdr:from>
    <cdr:to>
      <cdr:x>0.04145</cdr:x>
      <cdr:y>0.06041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852294" y="271501"/>
          <a:ext cx="4177371" cy="3092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は、井戸井戸の水量が少なく、測れない日があります</a:t>
          </a:r>
          <a:endParaRPr lang="ja-JP" altLang="ja-JP" sz="1000">
            <a:effectLst/>
          </a:endParaRPr>
        </a:p>
      </cdr:txBody>
    </cdr:sp>
  </cdr:relSizeAnchor>
  <cdr:relSizeAnchor xmlns:cdr="http://schemas.openxmlformats.org/drawingml/2006/chartDrawing">
    <cdr:from>
      <cdr:x>0.69733</cdr:x>
      <cdr:y>0.69057</cdr:y>
    </cdr:from>
    <cdr:to>
      <cdr:x>0.7231</cdr:x>
      <cdr:y>0.72513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84662766" y="6525660"/>
          <a:ext cx="3128183" cy="32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9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21</a:t>
          </a:r>
          <a:r>
            <a:rPr lang="ja-JP" altLang="en-US" sz="1100">
              <a:solidFill>
                <a:srgbClr val="FF0000"/>
              </a:solidFill>
            </a:rPr>
            <a:t>日：</a:t>
          </a:r>
          <a:r>
            <a:rPr lang="en-US" altLang="ja-JP" sz="1100">
              <a:solidFill>
                <a:srgbClr val="FF0000"/>
              </a:solidFill>
            </a:rPr>
            <a:t>NSW1</a:t>
          </a:r>
          <a:r>
            <a:rPr lang="ja-JP" altLang="en-US" sz="1100">
              <a:solidFill>
                <a:srgbClr val="FF0000"/>
              </a:solidFill>
            </a:rPr>
            <a:t>最深部濃度測定不可能</a:t>
          </a:r>
        </a:p>
      </cdr:txBody>
    </cdr:sp>
  </cdr:relSizeAnchor>
  <cdr:relSizeAnchor xmlns:cdr="http://schemas.openxmlformats.org/drawingml/2006/chartDrawing">
    <cdr:from>
      <cdr:x>0.73753</cdr:x>
      <cdr:y>0.18859</cdr:y>
    </cdr:from>
    <cdr:to>
      <cdr:x>0.76875</cdr:x>
      <cdr:y>0.22533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89795350" y="1784350"/>
          <a:ext cx="3800945" cy="34764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10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</a:t>
          </a:r>
          <a:r>
            <a:rPr lang="ja-JP" altLang="en-US" sz="1100">
              <a:solidFill>
                <a:srgbClr val="FF0000"/>
              </a:solidFill>
            </a:rPr>
            <a:t>日：台風</a:t>
          </a:r>
          <a:r>
            <a:rPr lang="en-US" altLang="ja-JP" sz="1100">
              <a:solidFill>
                <a:srgbClr val="FF0000"/>
              </a:solidFill>
            </a:rPr>
            <a:t>16</a:t>
          </a:r>
          <a:r>
            <a:rPr lang="ja-JP" altLang="en-US" sz="1100">
              <a:solidFill>
                <a:srgbClr val="FF0000"/>
              </a:solidFill>
            </a:rPr>
            <a:t>号の影響でコンプレッサー停止</a:t>
          </a:r>
        </a:p>
      </cdr:txBody>
    </cdr:sp>
  </cdr:relSizeAnchor>
  <cdr:relSizeAnchor xmlns:cdr="http://schemas.openxmlformats.org/drawingml/2006/chartDrawing">
    <cdr:from>
      <cdr:x>0.76335</cdr:x>
      <cdr:y>0.11208</cdr:y>
    </cdr:from>
    <cdr:to>
      <cdr:x>0.78647</cdr:x>
      <cdr:y>0.1465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92938600" y="1060450"/>
          <a:ext cx="2815772" cy="32566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10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6</a:t>
          </a:r>
          <a:r>
            <a:rPr lang="ja-JP" altLang="en-US" sz="1100">
              <a:solidFill>
                <a:srgbClr val="FF0000"/>
              </a:solidFill>
            </a:rPr>
            <a:t>日：コンプレッサー再稼働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0.18822</cdr:x>
      <cdr:y>0.13157</cdr:y>
    </cdr:from>
    <cdr:to>
      <cdr:x>0.93662</cdr:x>
      <cdr:y>0.25472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78575" y="371898"/>
          <a:ext cx="3493380" cy="348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7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日～</a:t>
          </a:r>
          <a:r>
            <a:rPr lang="en-US" altLang="ja-JP" sz="1100">
              <a:solidFill>
                <a:srgbClr val="FF0000"/>
              </a:solidFill>
            </a:rPr>
            <a:t>8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10</a:t>
          </a:r>
          <a:r>
            <a:rPr lang="ja-JP" altLang="en-US" sz="1100">
              <a:solidFill>
                <a:srgbClr val="FF0000"/>
              </a:solidFill>
            </a:rPr>
            <a:t>日：</a:t>
          </a:r>
          <a:r>
            <a:rPr lang="en-US" altLang="ja-JP" sz="1100">
              <a:solidFill>
                <a:srgbClr val="FF0000"/>
              </a:solidFill>
            </a:rPr>
            <a:t>4B</a:t>
          </a:r>
          <a:r>
            <a:rPr lang="ja-JP" altLang="en-US" sz="1100">
              <a:solidFill>
                <a:srgbClr val="FF0000"/>
              </a:solidFill>
            </a:rPr>
            <a:t>の蓋が開かず観測不可</a:t>
          </a:r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endParaRPr lang="ja-JP" altLang="en-US" sz="1100">
            <a:solidFill>
              <a:srgbClr val="FF0000"/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0.46727</cdr:x>
      <cdr:y>0.13914</cdr:y>
    </cdr:from>
    <cdr:to>
      <cdr:x>0.97348</cdr:x>
      <cdr:y>0.26165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209800" y="400050"/>
          <a:ext cx="2393950" cy="352222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2021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5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12</a:t>
          </a:r>
          <a:r>
            <a:rPr lang="ja-JP" altLang="en-US" sz="1100">
              <a:solidFill>
                <a:srgbClr val="FF0000"/>
              </a:solidFill>
            </a:rPr>
            <a:t>日：</a:t>
          </a:r>
          <a:r>
            <a:rPr lang="en-US" altLang="ja-JP" sz="1100">
              <a:solidFill>
                <a:srgbClr val="FF0000"/>
              </a:solidFill>
            </a:rPr>
            <a:t>NSW5</a:t>
          </a:r>
          <a:r>
            <a:rPr lang="en-US" altLang="ja-JP" sz="1100" baseline="0">
              <a:solidFill>
                <a:srgbClr val="FF0000"/>
              </a:solidFill>
            </a:rPr>
            <a:t> </a:t>
          </a:r>
          <a:r>
            <a:rPr lang="ja-JP" altLang="en-US" sz="1100" baseline="0">
              <a:solidFill>
                <a:srgbClr val="FF0000"/>
              </a:solidFill>
            </a:rPr>
            <a:t>水位欠測</a:t>
          </a:r>
          <a:endParaRPr lang="ja-JP" altLang="en-US" sz="1100">
            <a:solidFill>
              <a:srgbClr val="FF0000"/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0.10127</cdr:x>
      <cdr:y>0.10247</cdr:y>
    </cdr:from>
    <cdr:to>
      <cdr:x>0.76213</cdr:x>
      <cdr:y>0.222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68972" y="294733"/>
          <a:ext cx="3060429" cy="3438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は、井戸に水が無く測れない日があります</a:t>
          </a:r>
          <a:endParaRPr lang="ja-JP" altLang="ja-JP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67"/>
  <sheetViews>
    <sheetView tabSelected="1" zoomScale="70" zoomScaleNormal="70" workbookViewId="0">
      <pane xSplit="1" ySplit="2" topLeftCell="B3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" customWidth="1"/>
    <col min="2" max="2" width="13" bestFit="1" customWidth="1"/>
    <col min="3" max="11" width="11" bestFit="1" customWidth="1"/>
    <col min="12" max="18" width="12.25" bestFit="1" customWidth="1"/>
    <col min="19" max="27" width="11" bestFit="1" customWidth="1"/>
    <col min="28" max="34" width="12.25" bestFit="1" customWidth="1"/>
    <col min="37" max="37" width="14.125" customWidth="1"/>
    <col min="38" max="38" width="11.5" customWidth="1"/>
    <col min="39" max="39" width="26.125" bestFit="1" customWidth="1"/>
  </cols>
  <sheetData>
    <row r="1" spans="1:38" x14ac:dyDescent="0.15">
      <c r="A1" s="2" t="s">
        <v>288</v>
      </c>
      <c r="B1" s="2"/>
      <c r="C1" s="444" t="s">
        <v>117</v>
      </c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6"/>
      <c r="S1" s="450" t="s">
        <v>118</v>
      </c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J1" s="451" t="s">
        <v>136</v>
      </c>
      <c r="AK1" s="451" t="s">
        <v>137</v>
      </c>
      <c r="AL1" s="451" t="s">
        <v>138</v>
      </c>
    </row>
    <row r="2" spans="1:38" x14ac:dyDescent="0.15">
      <c r="A2" s="3" t="s">
        <v>119</v>
      </c>
      <c r="C2" s="19" t="s">
        <v>120</v>
      </c>
      <c r="D2" s="19" t="s">
        <v>121</v>
      </c>
      <c r="E2" s="19" t="s">
        <v>122</v>
      </c>
      <c r="F2" s="19" t="s">
        <v>123</v>
      </c>
      <c r="G2" s="19" t="s">
        <v>124</v>
      </c>
      <c r="H2" s="19" t="s">
        <v>125</v>
      </c>
      <c r="I2" s="19" t="s">
        <v>126</v>
      </c>
      <c r="J2" s="19" t="s">
        <v>127</v>
      </c>
      <c r="K2" s="19" t="s">
        <v>128</v>
      </c>
      <c r="L2" s="19" t="s">
        <v>129</v>
      </c>
      <c r="M2" s="19" t="s">
        <v>130</v>
      </c>
      <c r="N2" s="19" t="s">
        <v>131</v>
      </c>
      <c r="O2" s="19" t="s">
        <v>132</v>
      </c>
      <c r="P2" s="19" t="s">
        <v>133</v>
      </c>
      <c r="Q2" s="19" t="s">
        <v>134</v>
      </c>
      <c r="R2" s="19" t="s">
        <v>135</v>
      </c>
      <c r="S2" s="18" t="s">
        <v>120</v>
      </c>
      <c r="T2" s="5" t="s">
        <v>121</v>
      </c>
      <c r="U2" s="5" t="s">
        <v>122</v>
      </c>
      <c r="V2" s="5" t="s">
        <v>123</v>
      </c>
      <c r="W2" s="5" t="s">
        <v>124</v>
      </c>
      <c r="X2" s="5" t="s">
        <v>125</v>
      </c>
      <c r="Y2" s="5" t="s">
        <v>126</v>
      </c>
      <c r="Z2" s="5" t="s">
        <v>127</v>
      </c>
      <c r="AA2" s="5" t="s">
        <v>128</v>
      </c>
      <c r="AB2" s="5" t="s">
        <v>129</v>
      </c>
      <c r="AC2" s="5" t="s">
        <v>130</v>
      </c>
      <c r="AD2" s="5" t="s">
        <v>131</v>
      </c>
      <c r="AE2" s="5" t="s">
        <v>132</v>
      </c>
      <c r="AF2" s="5" t="s">
        <v>133</v>
      </c>
      <c r="AG2" s="5" t="s">
        <v>134</v>
      </c>
      <c r="AH2" s="5" t="s">
        <v>135</v>
      </c>
      <c r="AJ2" s="451"/>
      <c r="AK2" s="451"/>
      <c r="AL2" s="451"/>
    </row>
    <row r="3" spans="1:38" x14ac:dyDescent="0.15">
      <c r="A3" s="6" t="s">
        <v>301</v>
      </c>
      <c r="B3" s="3">
        <f ca="1">INDIRECT(A3&amp;"!A8")</f>
        <v>44201</v>
      </c>
      <c r="C3" s="20">
        <f ca="1">$AL$6-INDIRECT($A3&amp;"!E9")</f>
        <v>48.462000000000003</v>
      </c>
      <c r="D3" s="20">
        <f ca="1">$AL$10-INDIRECT(A3&amp;"!K9")</f>
        <v>46.19</v>
      </c>
      <c r="E3" s="20">
        <f ca="1">$AL$13-INDIRECT(A3&amp;"!P9")</f>
        <v>64.649000000000001</v>
      </c>
      <c r="F3" s="20">
        <f ca="1">$AL$18-INDIRECT(A3&amp;"!F16")</f>
        <v>50.029999999999994</v>
      </c>
      <c r="G3" s="20">
        <f ca="1">$AL$22-INDIRECT(A3&amp;"!L16")</f>
        <v>49.688000000000002</v>
      </c>
      <c r="H3" s="20">
        <f ca="1">$AL$24-INDIRECT(A3&amp;"!O16")</f>
        <v>49.984999999999999</v>
      </c>
      <c r="I3" s="20">
        <f ca="1">$AL$26-INDIRECT(A3&amp;"!C23")</f>
        <v>48.506</v>
      </c>
      <c r="J3" s="20">
        <f ca="1">$AL$29-INDIRECT(A3&amp;"!H23")</f>
        <v>49.777000000000001</v>
      </c>
      <c r="K3" s="20">
        <f ca="1">$AL$34-INDIRECT(A3&amp;"!O23")</f>
        <v>60.313000000000002</v>
      </c>
      <c r="L3" s="20">
        <f ca="1">$AL$38-INDIRECT(A3&amp;"!E30")</f>
        <v>49.960000000000008</v>
      </c>
      <c r="M3" s="20">
        <f ca="1">$AL$42-INDIRECT(A3&amp;"!J30")</f>
        <v>52.030999999999999</v>
      </c>
      <c r="N3" s="20">
        <f ca="1">$AL$45-INDIRECT(A3&amp;"!O30")</f>
        <v>47.582000000000001</v>
      </c>
      <c r="O3" s="20">
        <f t="shared" ref="O3:O24" ca="1" si="0">$AL$51-INDIRECT(A3&amp;"!G37")</f>
        <v>67.765000000000001</v>
      </c>
      <c r="P3" s="34" t="e">
        <f ca="1">$AL$58-INDIRECT(A3&amp;"!G44")</f>
        <v>#VALUE!</v>
      </c>
      <c r="Q3" s="21">
        <f ca="1">$AL$61-INDIRECT(A3&amp;"!L44")</f>
        <v>54.257999999999996</v>
      </c>
      <c r="R3" s="21">
        <f ca="1">$AL$63-INDIRECT(A3&amp;"!C51")</f>
        <v>47.963000000000001</v>
      </c>
      <c r="S3" s="129">
        <f t="shared" ref="S3:S10" ca="1" si="1">INDIRECT(A3&amp;"!$G$11")</f>
        <v>320</v>
      </c>
      <c r="T3" s="4">
        <f ca="1">INDIRECT(A3&amp;"!M11")</f>
        <v>190</v>
      </c>
      <c r="U3" s="7">
        <f ca="1">INDIRECT(A3&amp;"!Q11")</f>
        <v>160</v>
      </c>
      <c r="V3" s="4">
        <f ca="1">INDIRECT(A3&amp;"!H18")</f>
        <v>12</v>
      </c>
      <c r="W3" s="4">
        <f ca="1">INDIRECT(A3&amp;"!N18")</f>
        <v>10</v>
      </c>
      <c r="X3" s="4">
        <f ca="1">INDIRECT(A3&amp;"!P18")</f>
        <v>400</v>
      </c>
      <c r="Y3" s="4">
        <f ca="1">INDIRECT(A3&amp;"!E25")</f>
        <v>15</v>
      </c>
      <c r="Z3" s="4">
        <f ca="1">INDIRECT(A3&amp;"!J25")</f>
        <v>12</v>
      </c>
      <c r="AA3" s="4">
        <f ca="1">INDIRECT(A3&amp;"!Q25")</f>
        <v>10</v>
      </c>
      <c r="AB3" s="4">
        <f ca="1">INDIRECT(A3&amp;"!F32")</f>
        <v>12</v>
      </c>
      <c r="AC3" s="4">
        <f ca="1">INDIRECT(A3&amp;"!L32")</f>
        <v>15</v>
      </c>
      <c r="AD3" s="4">
        <f ca="1">INDIRECT(A3&amp;"!Q32")</f>
        <v>100</v>
      </c>
      <c r="AE3" s="4">
        <f t="shared" ref="AE3:AE24" ca="1" si="2">INDIRECT(A3&amp;"!I39")</f>
        <v>1000</v>
      </c>
      <c r="AF3" s="34" t="str">
        <f ca="1">INDIRECT(A3&amp;"!I46")</f>
        <v>×</v>
      </c>
      <c r="AG3" s="4">
        <f ca="1">INDIRECT(A3&amp;"!N46")</f>
        <v>12</v>
      </c>
      <c r="AH3" s="7">
        <f ca="1">INDIRECT(A3&amp;"!D53")</f>
        <v>200</v>
      </c>
      <c r="AJ3" s="447" t="s">
        <v>1</v>
      </c>
      <c r="AK3" s="9" t="s">
        <v>139</v>
      </c>
      <c r="AL3" s="10">
        <v>70.674999999999997</v>
      </c>
    </row>
    <row r="4" spans="1:38" x14ac:dyDescent="0.15">
      <c r="A4" s="6" t="s">
        <v>299</v>
      </c>
      <c r="B4" s="3">
        <f t="shared" ref="B4:B33" ca="1" si="3">INDIRECT(A4&amp;"!A8")</f>
        <v>44208</v>
      </c>
      <c r="C4" s="20">
        <f t="shared" ref="C4:C33" ca="1" si="4">$AL$6-INDIRECT(A4&amp;"!E9")</f>
        <v>48.419000000000004</v>
      </c>
      <c r="D4" s="20">
        <f t="shared" ref="D4:D33" ca="1" si="5">$AL$10-INDIRECT(A4&amp;"!K9")</f>
        <v>46.15</v>
      </c>
      <c r="E4" s="20">
        <f t="shared" ref="E4:E33" ca="1" si="6">$AL$13-INDIRECT(A4&amp;"!P9")</f>
        <v>64.593000000000004</v>
      </c>
      <c r="F4" s="20">
        <f t="shared" ref="F4:F33" ca="1" si="7">$AL$18-INDIRECT(A4&amp;"!F16")</f>
        <v>49.967999999999996</v>
      </c>
      <c r="G4" s="20">
        <f t="shared" ref="G4:G33" ca="1" si="8">$AL$22-INDIRECT(A4&amp;"!L16")</f>
        <v>49.658000000000001</v>
      </c>
      <c r="H4" s="20">
        <f t="shared" ref="H4:H33" ca="1" si="9">$AL$24-INDIRECT(A4&amp;"!O16")</f>
        <v>49.957999999999998</v>
      </c>
      <c r="I4" s="20">
        <f t="shared" ref="I4:I33" ca="1" si="10">$AL$26-INDIRECT(A4&amp;"!C23")</f>
        <v>48.313000000000002</v>
      </c>
      <c r="J4" s="20">
        <f t="shared" ref="J4:J17" ca="1" si="11">$AL$29-INDIRECT(A4&amp;"!H23")</f>
        <v>49.709000000000003</v>
      </c>
      <c r="K4" s="20">
        <f t="shared" ref="K4:K34" ca="1" si="12">$AL$34-INDIRECT(A4&amp;"!O23")</f>
        <v>60.023000000000003</v>
      </c>
      <c r="L4" s="20">
        <f t="shared" ref="L4:L34" ca="1" si="13">$AL$38-INDIRECT(A4&amp;"!E30")</f>
        <v>49.926000000000002</v>
      </c>
      <c r="M4" s="20">
        <f t="shared" ref="M4:M34" ca="1" si="14">$AL$42-INDIRECT(A4&amp;"!J30")</f>
        <v>51.927999999999997</v>
      </c>
      <c r="N4" s="20">
        <f t="shared" ref="N4:N34" ca="1" si="15">$AL$45-INDIRECT(A4&amp;"!O30")</f>
        <v>47.552000000000007</v>
      </c>
      <c r="O4" s="20">
        <f t="shared" ca="1" si="0"/>
        <v>67.58</v>
      </c>
      <c r="P4" s="34"/>
      <c r="Q4" s="21">
        <f t="shared" ref="Q4:Q54" ca="1" si="16">$AL$61-INDIRECT(A4&amp;"!L44")</f>
        <v>54.228999999999999</v>
      </c>
      <c r="R4" s="21">
        <f t="shared" ref="R4:R54" ca="1" si="17">$AL$63-INDIRECT(A4&amp;"!C51")</f>
        <v>47.924999999999997</v>
      </c>
      <c r="S4" s="129">
        <f t="shared" ca="1" si="1"/>
        <v>300</v>
      </c>
      <c r="T4" s="4">
        <f t="shared" ref="T4:T33" ca="1" si="18">INDIRECT(A4&amp;"!M11")</f>
        <v>200</v>
      </c>
      <c r="U4" s="7">
        <f t="shared" ref="U4:U33" ca="1" si="19">INDIRECT(A4&amp;"!Q11")</f>
        <v>150</v>
      </c>
      <c r="V4" s="4">
        <f t="shared" ref="V4:V33" ca="1" si="20">INDIRECT(A4&amp;"!H18")</f>
        <v>12</v>
      </c>
      <c r="W4" s="4">
        <f t="shared" ref="W4:W33" ca="1" si="21">INDIRECT(A4&amp;"!N18")</f>
        <v>10</v>
      </c>
      <c r="X4" s="4">
        <f t="shared" ref="X4:X33" ca="1" si="22">INDIRECT(A4&amp;"!P18")</f>
        <v>450</v>
      </c>
      <c r="Y4" s="4">
        <f t="shared" ref="Y4:Y33" ca="1" si="23">INDIRECT(A4&amp;"!E25")</f>
        <v>15</v>
      </c>
      <c r="Z4" s="4">
        <f t="shared" ref="Z4:Z33" ca="1" si="24">INDIRECT(A4&amp;"!J25")</f>
        <v>20</v>
      </c>
      <c r="AA4" s="4">
        <f t="shared" ref="AA4:AA33" ca="1" si="25">INDIRECT(A4&amp;"!Q25")</f>
        <v>10</v>
      </c>
      <c r="AB4" s="4">
        <f t="shared" ref="AB4:AB33" ca="1" si="26">INDIRECT(A4&amp;"!F32")</f>
        <v>10</v>
      </c>
      <c r="AC4" s="4">
        <f t="shared" ref="AC4:AC33" ca="1" si="27">INDIRECT(A4&amp;"!L32")</f>
        <v>15</v>
      </c>
      <c r="AD4" s="4">
        <f t="shared" ref="AD4:AD33" ca="1" si="28">INDIRECT(A4&amp;"!Q32")</f>
        <v>100</v>
      </c>
      <c r="AE4" s="4">
        <f t="shared" ca="1" si="2"/>
        <v>1100</v>
      </c>
      <c r="AF4" s="34"/>
      <c r="AG4" s="4">
        <f t="shared" ref="AG4:AG33" ca="1" si="29">INDIRECT(A4&amp;"!N46")</f>
        <v>12</v>
      </c>
      <c r="AH4" s="7">
        <f t="shared" ref="AH4:AH6" ca="1" si="30">INDIRECT(A4&amp;"!D53")</f>
        <v>220</v>
      </c>
      <c r="AJ4" s="448"/>
      <c r="AK4" t="s">
        <v>140</v>
      </c>
      <c r="AL4" s="11">
        <v>70.573999999999998</v>
      </c>
    </row>
    <row r="5" spans="1:38" x14ac:dyDescent="0.15">
      <c r="A5" s="6" t="s">
        <v>302</v>
      </c>
      <c r="B5" s="3">
        <f t="shared" ca="1" si="3"/>
        <v>44214</v>
      </c>
      <c r="C5" s="20">
        <f t="shared" ca="1" si="4"/>
        <v>48.433000000000007</v>
      </c>
      <c r="D5" s="20">
        <f t="shared" ca="1" si="5"/>
        <v>46.105999999999995</v>
      </c>
      <c r="E5" s="20">
        <f t="shared" ca="1" si="6"/>
        <v>64.581999999999994</v>
      </c>
      <c r="F5" s="20">
        <f t="shared" ca="1" si="7"/>
        <v>49.947999999999993</v>
      </c>
      <c r="G5" s="20">
        <f t="shared" ca="1" si="8"/>
        <v>49.641000000000005</v>
      </c>
      <c r="H5" s="20">
        <f t="shared" ca="1" si="9"/>
        <v>49.932000000000002</v>
      </c>
      <c r="I5" s="20">
        <f t="shared" ca="1" si="10"/>
        <v>48.474999999999994</v>
      </c>
      <c r="J5" s="20">
        <f t="shared" ca="1" si="11"/>
        <v>49.709000000000003</v>
      </c>
      <c r="K5" s="20">
        <f t="shared" ca="1" si="12"/>
        <v>59.945</v>
      </c>
      <c r="L5" s="20">
        <f t="shared" ca="1" si="13"/>
        <v>49.907000000000004</v>
      </c>
      <c r="M5" s="20">
        <f t="shared" ca="1" si="14"/>
        <v>51.87</v>
      </c>
      <c r="N5" s="20">
        <f t="shared" ca="1" si="15"/>
        <v>47.550000000000004</v>
      </c>
      <c r="O5" s="20">
        <f t="shared" ca="1" si="0"/>
        <v>67.47999999999999</v>
      </c>
      <c r="P5" s="34"/>
      <c r="Q5" s="21">
        <f t="shared" ca="1" si="16"/>
        <v>54.245999999999995</v>
      </c>
      <c r="R5" s="21">
        <f t="shared" ca="1" si="17"/>
        <v>47.917999999999999</v>
      </c>
      <c r="S5" s="129">
        <f t="shared" ca="1" si="1"/>
        <v>380</v>
      </c>
      <c r="T5" s="4">
        <f t="shared" ca="1" si="18"/>
        <v>210</v>
      </c>
      <c r="U5" s="7">
        <f t="shared" ca="1" si="19"/>
        <v>500</v>
      </c>
      <c r="V5" s="4">
        <f t="shared" ca="1" si="20"/>
        <v>12</v>
      </c>
      <c r="W5" s="4">
        <f t="shared" ca="1" si="21"/>
        <v>10</v>
      </c>
      <c r="X5" s="4">
        <f t="shared" ca="1" si="22"/>
        <v>450</v>
      </c>
      <c r="Y5" s="4">
        <f t="shared" ca="1" si="23"/>
        <v>20</v>
      </c>
      <c r="Z5" s="4">
        <f t="shared" ca="1" si="24"/>
        <v>12</v>
      </c>
      <c r="AA5" s="4">
        <f t="shared" ca="1" si="25"/>
        <v>8</v>
      </c>
      <c r="AB5" s="4">
        <f t="shared" ca="1" si="26"/>
        <v>10</v>
      </c>
      <c r="AC5" s="4">
        <f t="shared" ca="1" si="27"/>
        <v>20</v>
      </c>
      <c r="AD5" s="4">
        <f t="shared" ca="1" si="28"/>
        <v>120</v>
      </c>
      <c r="AE5" s="4">
        <f t="shared" ca="1" si="2"/>
        <v>1200</v>
      </c>
      <c r="AF5" s="34"/>
      <c r="AG5" s="4">
        <f t="shared" ca="1" si="29"/>
        <v>12</v>
      </c>
      <c r="AH5" s="7">
        <f t="shared" ca="1" si="30"/>
        <v>200</v>
      </c>
      <c r="AJ5" s="448"/>
      <c r="AK5" t="s">
        <v>141</v>
      </c>
      <c r="AL5" s="11">
        <v>70.573999999999998</v>
      </c>
    </row>
    <row r="6" spans="1:38" x14ac:dyDescent="0.15">
      <c r="A6" s="6" t="s">
        <v>305</v>
      </c>
      <c r="B6" s="3">
        <f t="shared" ca="1" si="3"/>
        <v>44221</v>
      </c>
      <c r="C6" s="20">
        <f t="shared" ca="1" si="4"/>
        <v>48.421000000000006</v>
      </c>
      <c r="D6" s="20">
        <f t="shared" ca="1" si="5"/>
        <v>46.156999999999996</v>
      </c>
      <c r="E6" s="20">
        <f t="shared" ca="1" si="6"/>
        <v>64.397999999999996</v>
      </c>
      <c r="F6" s="20">
        <f t="shared" ca="1" si="7"/>
        <v>49.932999999999993</v>
      </c>
      <c r="G6" s="20">
        <f t="shared" ca="1" si="8"/>
        <v>49.635000000000005</v>
      </c>
      <c r="H6" s="20">
        <f t="shared" ca="1" si="9"/>
        <v>49.9</v>
      </c>
      <c r="I6" s="20">
        <f t="shared" ca="1" si="10"/>
        <v>48.444000000000003</v>
      </c>
      <c r="J6" s="20">
        <f t="shared" ca="1" si="11"/>
        <v>49.765999999999998</v>
      </c>
      <c r="K6" s="20">
        <f t="shared" ca="1" si="12"/>
        <v>59.907000000000004</v>
      </c>
      <c r="L6" s="20">
        <f t="shared" ca="1" si="13"/>
        <v>50.039000000000001</v>
      </c>
      <c r="M6" s="20">
        <f t="shared" ca="1" si="14"/>
        <v>51.844999999999999</v>
      </c>
      <c r="N6" s="20">
        <f t="shared" ca="1" si="15"/>
        <v>47.540000000000006</v>
      </c>
      <c r="O6" s="20">
        <f t="shared" ca="1" si="0"/>
        <v>67.36099999999999</v>
      </c>
      <c r="P6" s="34"/>
      <c r="Q6" s="21">
        <f t="shared" ca="1" si="16"/>
        <v>54.19</v>
      </c>
      <c r="R6" s="21">
        <f t="shared" ca="1" si="17"/>
        <v>47.899000000000001</v>
      </c>
      <c r="S6" s="129">
        <f t="shared" ca="1" si="1"/>
        <v>320</v>
      </c>
      <c r="T6" s="4">
        <f t="shared" ca="1" si="18"/>
        <v>160</v>
      </c>
      <c r="U6" s="7">
        <f t="shared" ca="1" si="19"/>
        <v>100</v>
      </c>
      <c r="V6" s="4">
        <f t="shared" ca="1" si="20"/>
        <v>12</v>
      </c>
      <c r="W6" s="4">
        <f t="shared" ca="1" si="21"/>
        <v>10</v>
      </c>
      <c r="X6" s="4">
        <f t="shared" ca="1" si="22"/>
        <v>420</v>
      </c>
      <c r="Y6" s="4">
        <f t="shared" ca="1" si="23"/>
        <v>12</v>
      </c>
      <c r="Z6" s="4">
        <f t="shared" ca="1" si="24"/>
        <v>15</v>
      </c>
      <c r="AA6" s="4">
        <f t="shared" ca="1" si="25"/>
        <v>8</v>
      </c>
      <c r="AB6" s="4">
        <f t="shared" ca="1" si="26"/>
        <v>8</v>
      </c>
      <c r="AC6" s="4">
        <f t="shared" ca="1" si="27"/>
        <v>12</v>
      </c>
      <c r="AD6" s="4">
        <f t="shared" ca="1" si="28"/>
        <v>90</v>
      </c>
      <c r="AE6" s="4">
        <f t="shared" ca="1" si="2"/>
        <v>1100</v>
      </c>
      <c r="AF6" s="34"/>
      <c r="AG6" s="4">
        <f t="shared" ca="1" si="29"/>
        <v>12</v>
      </c>
      <c r="AH6" s="7">
        <f t="shared" ca="1" si="30"/>
        <v>170</v>
      </c>
      <c r="AJ6" s="449"/>
      <c r="AK6" s="12" t="s">
        <v>142</v>
      </c>
      <c r="AL6" s="13">
        <v>70.575000000000003</v>
      </c>
    </row>
    <row r="7" spans="1:38" x14ac:dyDescent="0.15">
      <c r="A7" s="6" t="s">
        <v>306</v>
      </c>
      <c r="B7" s="3">
        <f ca="1">INDIRECT(A7&amp;"!A8")</f>
        <v>44228</v>
      </c>
      <c r="C7" s="20">
        <f ca="1">$AL$6-INDIRECT(A7&amp;"!E9")</f>
        <v>49.957000000000008</v>
      </c>
      <c r="D7" s="20">
        <f ca="1">$AL$10-INDIRECT(A7&amp;"!K9")</f>
        <v>46.402000000000001</v>
      </c>
      <c r="E7" s="20">
        <f ca="1">$AL$13-INDIRECT(A7&amp;"!P9")</f>
        <v>64.638000000000005</v>
      </c>
      <c r="F7" s="20">
        <f ca="1">$AL$18-INDIRECT(A7&amp;"!F16")</f>
        <v>50.872999999999998</v>
      </c>
      <c r="G7" s="20">
        <f ca="1">$AL$22-INDIRECT(A7&amp;"!L16")</f>
        <v>50.102000000000004</v>
      </c>
      <c r="H7" s="20">
        <f ca="1">$AL$24-INDIRECT(A7&amp;"!O16")</f>
        <v>50.714999999999996</v>
      </c>
      <c r="I7" s="20">
        <f ca="1">$AL$26-INDIRECT(A7&amp;"!C23")</f>
        <v>49.351999999999997</v>
      </c>
      <c r="J7" s="20">
        <f ca="1">$AL$29-INDIRECT(A7&amp;"!H23")</f>
        <v>50.000999999999998</v>
      </c>
      <c r="K7" s="20">
        <f t="shared" ca="1" si="12"/>
        <v>60.268000000000001</v>
      </c>
      <c r="L7" s="20">
        <f t="shared" ca="1" si="13"/>
        <v>50.344000000000008</v>
      </c>
      <c r="M7" s="20">
        <f t="shared" ca="1" si="14"/>
        <v>53.031999999999996</v>
      </c>
      <c r="N7" s="20">
        <f t="shared" ca="1" si="15"/>
        <v>48.542000000000002</v>
      </c>
      <c r="O7" s="20">
        <f t="shared" ca="1" si="0"/>
        <v>67.290999999999997</v>
      </c>
      <c r="P7" s="34"/>
      <c r="Q7" s="21">
        <f t="shared" ca="1" si="16"/>
        <v>54.400999999999996</v>
      </c>
      <c r="R7" s="21">
        <f t="shared" ca="1" si="17"/>
        <v>48.64</v>
      </c>
      <c r="S7" s="129">
        <f t="shared" ca="1" si="1"/>
        <v>320</v>
      </c>
      <c r="T7" s="4">
        <f ca="1">INDIRECT(A7&amp;"!M11")</f>
        <v>180</v>
      </c>
      <c r="U7" s="7">
        <f ca="1">INDIRECT(A7&amp;"!Q11")</f>
        <v>300</v>
      </c>
      <c r="V7" s="4">
        <f ca="1">INDIRECT(A7&amp;"!H18")</f>
        <v>12</v>
      </c>
      <c r="W7" s="4">
        <f ca="1">INDIRECT(A7&amp;"!N18")</f>
        <v>10</v>
      </c>
      <c r="X7" s="4">
        <f ca="1">INDIRECT(A7&amp;"!P18")</f>
        <v>380</v>
      </c>
      <c r="Y7" s="4">
        <f ca="1">INDIRECT(A7&amp;"!E25")</f>
        <v>40</v>
      </c>
      <c r="Z7" s="4">
        <f ca="1">INDIRECT(A7&amp;"!J25")</f>
        <v>15</v>
      </c>
      <c r="AA7" s="4">
        <f ca="1">INDIRECT(A7&amp;"!Q25")</f>
        <v>8</v>
      </c>
      <c r="AB7" s="4">
        <f ca="1">INDIRECT(A7&amp;"!F32")</f>
        <v>10</v>
      </c>
      <c r="AC7" s="4">
        <f ca="1">INDIRECT(A7&amp;"!L32")</f>
        <v>12</v>
      </c>
      <c r="AD7" s="4">
        <f ca="1">INDIRECT(A7&amp;"!Q32")</f>
        <v>120</v>
      </c>
      <c r="AE7" s="4">
        <f t="shared" ca="1" si="2"/>
        <v>1000</v>
      </c>
      <c r="AF7" s="34"/>
      <c r="AG7" s="4">
        <f ca="1">INDIRECT(A7&amp;"!N46")</f>
        <v>12</v>
      </c>
      <c r="AH7" s="7">
        <f ca="1">INDIRECT(A7&amp;"!D53")</f>
        <v>200</v>
      </c>
      <c r="AJ7" s="447" t="s">
        <v>2</v>
      </c>
      <c r="AK7" s="9" t="s">
        <v>143</v>
      </c>
      <c r="AL7" s="10">
        <v>65.17</v>
      </c>
    </row>
    <row r="8" spans="1:38" x14ac:dyDescent="0.15">
      <c r="A8" s="6" t="s">
        <v>309</v>
      </c>
      <c r="B8" s="3">
        <f ca="1">INDIRECT(A8&amp;"!A8")</f>
        <v>44235</v>
      </c>
      <c r="C8" s="20">
        <f ca="1">$AL$6-INDIRECT(A8&amp;"!E9")</f>
        <v>49.563000000000002</v>
      </c>
      <c r="D8" s="20">
        <f ca="1">$AL$10-INDIRECT(A8&amp;"!K9")</f>
        <v>46.658000000000001</v>
      </c>
      <c r="E8" s="20">
        <f ca="1">$AL$13-INDIRECT(A8&amp;"!P9")</f>
        <v>64.62</v>
      </c>
      <c r="F8" s="20">
        <f ca="1">$AL$18-INDIRECT(A8&amp;"!F16")</f>
        <v>51.14</v>
      </c>
      <c r="G8" s="20">
        <f ca="1">$AL$22-INDIRECT(A8&amp;"!L16")</f>
        <v>50.524999999999999</v>
      </c>
      <c r="H8" s="20">
        <f ca="1">$AL$24-INDIRECT(A8&amp;"!O16")</f>
        <v>51.247</v>
      </c>
      <c r="I8" s="20">
        <f ca="1">$AL$26-INDIRECT(A8&amp;"!C23")</f>
        <v>49.531999999999996</v>
      </c>
      <c r="J8" s="20">
        <f ca="1">$AL$29-INDIRECT(A8&amp;"!H23")</f>
        <v>50.290999999999997</v>
      </c>
      <c r="K8" s="20">
        <f t="shared" ca="1" si="12"/>
        <v>60.605000000000004</v>
      </c>
      <c r="L8" s="20">
        <f t="shared" ca="1" si="13"/>
        <v>50.694000000000003</v>
      </c>
      <c r="M8" s="20">
        <f t="shared" ca="1" si="14"/>
        <v>53.274999999999999</v>
      </c>
      <c r="N8" s="20">
        <f t="shared" ca="1" si="15"/>
        <v>48.603000000000002</v>
      </c>
      <c r="O8" s="20">
        <f t="shared" ca="1" si="0"/>
        <v>67.445999999999998</v>
      </c>
      <c r="P8" s="34"/>
      <c r="Q8" s="21">
        <f t="shared" ca="1" si="16"/>
        <v>54.425999999999995</v>
      </c>
      <c r="R8" s="21">
        <f t="shared" ca="1" si="17"/>
        <v>48.841999999999999</v>
      </c>
      <c r="S8" s="129">
        <f t="shared" ca="1" si="1"/>
        <v>290</v>
      </c>
      <c r="T8" s="4">
        <f ca="1">INDIRECT(A8&amp;"!M11")</f>
        <v>180</v>
      </c>
      <c r="U8" s="7">
        <f ca="1">INDIRECT(A8&amp;"!Q11")</f>
        <v>100</v>
      </c>
      <c r="V8" s="4">
        <f ca="1">INDIRECT(A8&amp;"!H18")</f>
        <v>12</v>
      </c>
      <c r="W8" s="4">
        <f ca="1">INDIRECT(A8&amp;"!N18")</f>
        <v>10</v>
      </c>
      <c r="X8" s="4">
        <f ca="1">INDIRECT(A8&amp;"!P18")</f>
        <v>400</v>
      </c>
      <c r="Y8" s="4">
        <f ca="1">INDIRECT(A8&amp;"!E25")</f>
        <v>20</v>
      </c>
      <c r="Z8" s="4">
        <f ca="1">INDIRECT(A8&amp;"!J25")</f>
        <v>12</v>
      </c>
      <c r="AA8" s="4">
        <f ca="1">INDIRECT(A8&amp;"!Q25")</f>
        <v>8</v>
      </c>
      <c r="AB8" s="4">
        <f ca="1">INDIRECT(A8&amp;"!F32")</f>
        <v>10</v>
      </c>
      <c r="AC8" s="4">
        <f ca="1">INDIRECT(A8&amp;"!L32")</f>
        <v>12</v>
      </c>
      <c r="AD8" s="4">
        <f ca="1">INDIRECT(A8&amp;"!Q32")</f>
        <v>75</v>
      </c>
      <c r="AE8" s="4">
        <f t="shared" ca="1" si="2"/>
        <v>1200</v>
      </c>
      <c r="AF8" s="34"/>
      <c r="AG8" s="4">
        <f ca="1">INDIRECT(A8&amp;"!N46")</f>
        <v>10</v>
      </c>
      <c r="AH8" s="7">
        <f ca="1">INDIRECT(A8&amp;"!D53")</f>
        <v>250</v>
      </c>
      <c r="AJ8" s="448"/>
      <c r="AK8" t="s">
        <v>144</v>
      </c>
      <c r="AL8" s="11">
        <v>65.197999999999993</v>
      </c>
    </row>
    <row r="9" spans="1:38" x14ac:dyDescent="0.15">
      <c r="A9" s="6" t="s">
        <v>312</v>
      </c>
      <c r="B9" s="3">
        <f t="shared" ca="1" si="3"/>
        <v>44242</v>
      </c>
      <c r="C9" s="20">
        <f t="shared" ca="1" si="4"/>
        <v>50.027000000000001</v>
      </c>
      <c r="D9" s="20">
        <f t="shared" ca="1" si="5"/>
        <v>46.850999999999999</v>
      </c>
      <c r="E9" s="20">
        <f t="shared" ca="1" si="6"/>
        <v>64.856999999999999</v>
      </c>
      <c r="F9" s="20">
        <f t="shared" ca="1" si="7"/>
        <v>51.352999999999994</v>
      </c>
      <c r="G9" s="20">
        <f t="shared" ca="1" si="8"/>
        <v>50.718000000000004</v>
      </c>
      <c r="H9" s="20">
        <f t="shared" ca="1" si="9"/>
        <v>51.319000000000003</v>
      </c>
      <c r="I9" s="20">
        <f t="shared" ca="1" si="10"/>
        <v>49.635999999999996</v>
      </c>
      <c r="J9" s="20">
        <f t="shared" ca="1" si="11"/>
        <v>50.405999999999999</v>
      </c>
      <c r="K9" s="20">
        <f t="shared" ca="1" si="12"/>
        <v>60.758000000000003</v>
      </c>
      <c r="L9" s="20">
        <f t="shared" ca="1" si="13"/>
        <v>50.841999999999999</v>
      </c>
      <c r="M9" s="20">
        <f t="shared" ca="1" si="14"/>
        <v>53.465000000000003</v>
      </c>
      <c r="N9" s="20">
        <f t="shared" ca="1" si="15"/>
        <v>48.739000000000004</v>
      </c>
      <c r="O9" s="20">
        <f t="shared" ca="1" si="0"/>
        <v>67.503</v>
      </c>
      <c r="P9" s="34"/>
      <c r="Q9" s="21">
        <f t="shared" ca="1" si="16"/>
        <v>54.592999999999996</v>
      </c>
      <c r="R9" s="21">
        <f t="shared" ca="1" si="17"/>
        <v>48.8</v>
      </c>
      <c r="S9" s="129">
        <f t="shared" ca="1" si="1"/>
        <v>480</v>
      </c>
      <c r="T9" s="4">
        <f t="shared" ca="1" si="18"/>
        <v>230</v>
      </c>
      <c r="U9" s="7">
        <f t="shared" ca="1" si="19"/>
        <v>500</v>
      </c>
      <c r="V9" s="4">
        <f t="shared" ca="1" si="20"/>
        <v>15</v>
      </c>
      <c r="W9" s="4">
        <f t="shared" ca="1" si="21"/>
        <v>10</v>
      </c>
      <c r="X9" s="4">
        <f t="shared" ca="1" si="22"/>
        <v>500</v>
      </c>
      <c r="Y9" s="4">
        <f t="shared" ca="1" si="23"/>
        <v>20</v>
      </c>
      <c r="Z9" s="4">
        <f t="shared" ca="1" si="24"/>
        <v>12</v>
      </c>
      <c r="AA9" s="4">
        <f t="shared" ca="1" si="25"/>
        <v>10</v>
      </c>
      <c r="AB9" s="4">
        <f t="shared" ca="1" si="26"/>
        <v>10</v>
      </c>
      <c r="AC9" s="4">
        <f t="shared" ca="1" si="27"/>
        <v>12</v>
      </c>
      <c r="AD9" s="4">
        <f t="shared" ca="1" si="28"/>
        <v>70</v>
      </c>
      <c r="AE9" s="4">
        <f t="shared" ca="1" si="2"/>
        <v>1100</v>
      </c>
      <c r="AF9" s="34"/>
      <c r="AG9" s="4">
        <f t="shared" ca="1" si="29"/>
        <v>12</v>
      </c>
      <c r="AH9" s="7">
        <f t="shared" ref="AH9:AH29" ca="1" si="31">INDIRECT(A9&amp;"!D53")</f>
        <v>160</v>
      </c>
      <c r="AJ9" s="448"/>
      <c r="AK9" t="s">
        <v>145</v>
      </c>
      <c r="AL9" s="11">
        <v>65.194999999999993</v>
      </c>
    </row>
    <row r="10" spans="1:38" x14ac:dyDescent="0.15">
      <c r="A10" s="6" t="s">
        <v>315</v>
      </c>
      <c r="B10" s="3">
        <f t="shared" ca="1" si="3"/>
        <v>44249</v>
      </c>
      <c r="C10" s="20">
        <f t="shared" ca="1" si="4"/>
        <v>50.13</v>
      </c>
      <c r="D10" s="20">
        <f t="shared" ca="1" si="5"/>
        <v>46.616</v>
      </c>
      <c r="E10" s="20">
        <f t="shared" ca="1" si="6"/>
        <v>64.600999999999999</v>
      </c>
      <c r="F10" s="20">
        <f t="shared" ca="1" si="7"/>
        <v>51.413999999999994</v>
      </c>
      <c r="G10" s="20">
        <f t="shared" ca="1" si="8"/>
        <v>50.623999999999995</v>
      </c>
      <c r="H10" s="20">
        <f t="shared" ca="1" si="9"/>
        <v>51.697999999999993</v>
      </c>
      <c r="I10" s="20">
        <f t="shared" ca="1" si="10"/>
        <v>49.661000000000001</v>
      </c>
      <c r="J10" s="20">
        <f t="shared" ca="1" si="11"/>
        <v>50.292999999999999</v>
      </c>
      <c r="K10" s="20">
        <f t="shared" ca="1" si="12"/>
        <v>60.637999999999998</v>
      </c>
      <c r="L10" s="20">
        <f t="shared" ca="1" si="13"/>
        <v>50.704999999999998</v>
      </c>
      <c r="M10" s="20">
        <f t="shared" ca="1" si="14"/>
        <v>53.602000000000004</v>
      </c>
      <c r="N10" s="20">
        <f t="shared" ca="1" si="15"/>
        <v>48.694000000000003</v>
      </c>
      <c r="O10" s="20">
        <f t="shared" ca="1" si="0"/>
        <v>67.319999999999993</v>
      </c>
      <c r="P10" s="34"/>
      <c r="Q10" s="21">
        <f t="shared" ca="1" si="16"/>
        <v>54.44</v>
      </c>
      <c r="R10" s="21">
        <f t="shared" ca="1" si="17"/>
        <v>49.152000000000001</v>
      </c>
      <c r="S10" s="129">
        <f t="shared" ca="1" si="1"/>
        <v>370</v>
      </c>
      <c r="T10" s="4">
        <f t="shared" ca="1" si="18"/>
        <v>150</v>
      </c>
      <c r="U10" s="7">
        <f t="shared" ca="1" si="19"/>
        <v>200</v>
      </c>
      <c r="V10" s="4">
        <f t="shared" ca="1" si="20"/>
        <v>15</v>
      </c>
      <c r="W10" s="4">
        <f t="shared" ca="1" si="21"/>
        <v>12</v>
      </c>
      <c r="X10" s="4">
        <f t="shared" ca="1" si="22"/>
        <v>500</v>
      </c>
      <c r="Y10" s="4">
        <f t="shared" ca="1" si="23"/>
        <v>15</v>
      </c>
      <c r="Z10" s="4">
        <f t="shared" ca="1" si="24"/>
        <v>12</v>
      </c>
      <c r="AA10" s="4">
        <f t="shared" ca="1" si="25"/>
        <v>8</v>
      </c>
      <c r="AB10" s="4">
        <f t="shared" ca="1" si="26"/>
        <v>10</v>
      </c>
      <c r="AC10" s="4">
        <f t="shared" ca="1" si="27"/>
        <v>12</v>
      </c>
      <c r="AD10" s="4">
        <f t="shared" ca="1" si="28"/>
        <v>60</v>
      </c>
      <c r="AE10" s="4">
        <f t="shared" ca="1" si="2"/>
        <v>1100</v>
      </c>
      <c r="AF10" s="34"/>
      <c r="AG10" s="4">
        <f t="shared" ca="1" si="29"/>
        <v>12</v>
      </c>
      <c r="AH10" s="7">
        <f t="shared" ca="1" si="31"/>
        <v>290</v>
      </c>
      <c r="AJ10" s="449"/>
      <c r="AK10" s="12" t="s">
        <v>146</v>
      </c>
      <c r="AL10" s="13">
        <v>65.195999999999998</v>
      </c>
    </row>
    <row r="11" spans="1:38" x14ac:dyDescent="0.15">
      <c r="A11" s="6" t="s">
        <v>317</v>
      </c>
      <c r="B11" s="3">
        <f t="shared" ca="1" si="3"/>
        <v>44256</v>
      </c>
      <c r="C11" s="20">
        <f t="shared" ca="1" si="4"/>
        <v>50.254000000000005</v>
      </c>
      <c r="D11" s="20">
        <f t="shared" ca="1" si="5"/>
        <v>46.628999999999998</v>
      </c>
      <c r="E11" s="20">
        <f t="shared" ca="1" si="6"/>
        <v>64.603999999999999</v>
      </c>
      <c r="F11" s="20">
        <f t="shared" ca="1" si="7"/>
        <v>51.391999999999996</v>
      </c>
      <c r="G11" s="20">
        <f t="shared" ca="1" si="8"/>
        <v>50.588999999999999</v>
      </c>
      <c r="H11" s="20">
        <f t="shared" ca="1" si="9"/>
        <v>51.614999999999995</v>
      </c>
      <c r="I11" s="20">
        <f t="shared" ca="1" si="10"/>
        <v>49.593999999999994</v>
      </c>
      <c r="J11" s="20">
        <f t="shared" ca="1" si="11"/>
        <v>50.268000000000001</v>
      </c>
      <c r="K11" s="20">
        <f t="shared" ca="1" si="12"/>
        <v>60.603999999999999</v>
      </c>
      <c r="L11" s="20">
        <f t="shared" ca="1" si="13"/>
        <v>50.692000000000007</v>
      </c>
      <c r="M11" s="20">
        <f t="shared" ca="1" si="14"/>
        <v>53.513999999999996</v>
      </c>
      <c r="N11" s="20">
        <f t="shared" ca="1" si="15"/>
        <v>48.628</v>
      </c>
      <c r="O11" s="20">
        <f t="shared" ca="1" si="0"/>
        <v>67.222999999999999</v>
      </c>
      <c r="P11" s="34"/>
      <c r="Q11" s="21">
        <f t="shared" ca="1" si="16"/>
        <v>54.48</v>
      </c>
      <c r="R11" s="21">
        <f t="shared" ca="1" si="17"/>
        <v>49.173999999999999</v>
      </c>
      <c r="S11" s="129">
        <f t="shared" ref="S11:S23" ca="1" si="32">INDIRECT(A11&amp;"!$G$11")</f>
        <v>400</v>
      </c>
      <c r="T11" s="4">
        <f t="shared" ca="1" si="18"/>
        <v>150</v>
      </c>
      <c r="U11" s="7">
        <f t="shared" ca="1" si="19"/>
        <v>480</v>
      </c>
      <c r="V11" s="4">
        <f t="shared" ca="1" si="20"/>
        <v>12</v>
      </c>
      <c r="W11" s="4">
        <f t="shared" ca="1" si="21"/>
        <v>10</v>
      </c>
      <c r="X11" s="4">
        <f t="shared" ca="1" si="22"/>
        <v>500</v>
      </c>
      <c r="Y11" s="4">
        <f t="shared" ca="1" si="23"/>
        <v>20</v>
      </c>
      <c r="Z11" s="4">
        <f t="shared" ca="1" si="24"/>
        <v>12</v>
      </c>
      <c r="AA11" s="4">
        <f t="shared" ca="1" si="25"/>
        <v>10</v>
      </c>
      <c r="AB11" s="4">
        <f t="shared" ca="1" si="26"/>
        <v>12</v>
      </c>
      <c r="AC11" s="4">
        <f t="shared" ca="1" si="27"/>
        <v>15</v>
      </c>
      <c r="AD11" s="4">
        <f t="shared" ca="1" si="28"/>
        <v>70</v>
      </c>
      <c r="AE11" s="4">
        <f t="shared" ca="1" si="2"/>
        <v>800</v>
      </c>
      <c r="AF11" s="34"/>
      <c r="AG11" s="4">
        <f t="shared" ca="1" si="29"/>
        <v>15</v>
      </c>
      <c r="AH11" s="7">
        <f t="shared" ca="1" si="31"/>
        <v>200</v>
      </c>
      <c r="AJ11" s="447" t="s">
        <v>3</v>
      </c>
      <c r="AK11" s="9" t="s">
        <v>147</v>
      </c>
      <c r="AL11" s="10">
        <v>89.147999999999996</v>
      </c>
    </row>
    <row r="12" spans="1:38" x14ac:dyDescent="0.15">
      <c r="A12" s="6" t="s">
        <v>318</v>
      </c>
      <c r="B12" s="3">
        <f t="shared" ca="1" si="3"/>
        <v>44263</v>
      </c>
      <c r="C12" s="20">
        <f t="shared" ca="1" si="4"/>
        <v>50.252000000000002</v>
      </c>
      <c r="D12" s="20">
        <f t="shared" ca="1" si="5"/>
        <v>46.596999999999994</v>
      </c>
      <c r="E12" s="20">
        <f t="shared" ca="1" si="6"/>
        <v>64.457999999999998</v>
      </c>
      <c r="F12" s="20">
        <f t="shared" ca="1" si="7"/>
        <v>51.399000000000001</v>
      </c>
      <c r="G12" s="20">
        <f t="shared" ca="1" si="8"/>
        <v>50.581000000000003</v>
      </c>
      <c r="H12" s="20">
        <f t="shared" ca="1" si="9"/>
        <v>51.478999999999999</v>
      </c>
      <c r="I12" s="20">
        <f t="shared" ca="1" si="10"/>
        <v>49.524000000000001</v>
      </c>
      <c r="J12" s="20">
        <f t="shared" ca="1" si="11"/>
        <v>50.317999999999998</v>
      </c>
      <c r="K12" s="20">
        <f t="shared" ca="1" si="12"/>
        <v>60.478999999999999</v>
      </c>
      <c r="L12" s="20">
        <f t="shared" ca="1" si="13"/>
        <v>50.716999999999999</v>
      </c>
      <c r="M12" s="20">
        <f t="shared" ca="1" si="14"/>
        <v>53.558</v>
      </c>
      <c r="N12" s="20">
        <f t="shared" ca="1" si="15"/>
        <v>48.61</v>
      </c>
      <c r="O12" s="20">
        <f t="shared" ca="1" si="0"/>
        <v>67.066000000000003</v>
      </c>
      <c r="P12" s="34"/>
      <c r="Q12" s="21">
        <f t="shared" ca="1" si="16"/>
        <v>54.426999999999992</v>
      </c>
      <c r="R12" s="21">
        <f t="shared" ca="1" si="17"/>
        <v>49.161999999999999</v>
      </c>
      <c r="S12" s="129">
        <f t="shared" ca="1" si="32"/>
        <v>310</v>
      </c>
      <c r="T12" s="4">
        <f t="shared" ca="1" si="18"/>
        <v>130</v>
      </c>
      <c r="U12" s="7">
        <f t="shared" ca="1" si="19"/>
        <v>75</v>
      </c>
      <c r="V12" s="4">
        <f t="shared" ca="1" si="20"/>
        <v>15</v>
      </c>
      <c r="W12" s="4">
        <f t="shared" ca="1" si="21"/>
        <v>12</v>
      </c>
      <c r="X12" s="4">
        <f t="shared" ca="1" si="22"/>
        <v>450</v>
      </c>
      <c r="Y12" s="4">
        <f t="shared" ca="1" si="23"/>
        <v>20</v>
      </c>
      <c r="Z12" s="4">
        <f t="shared" ca="1" si="24"/>
        <v>15</v>
      </c>
      <c r="AA12" s="4">
        <f t="shared" ca="1" si="25"/>
        <v>10</v>
      </c>
      <c r="AB12" s="4">
        <f t="shared" ca="1" si="26"/>
        <v>10</v>
      </c>
      <c r="AC12" s="4">
        <f t="shared" ca="1" si="27"/>
        <v>15</v>
      </c>
      <c r="AD12" s="4">
        <f t="shared" ca="1" si="28"/>
        <v>70</v>
      </c>
      <c r="AE12" s="4">
        <f t="shared" ca="1" si="2"/>
        <v>1100</v>
      </c>
      <c r="AF12" s="34"/>
      <c r="AG12" s="4">
        <f t="shared" ca="1" si="29"/>
        <v>12</v>
      </c>
      <c r="AH12" s="7">
        <f t="shared" ca="1" si="31"/>
        <v>290</v>
      </c>
      <c r="AJ12" s="448"/>
      <c r="AK12" t="s">
        <v>148</v>
      </c>
      <c r="AL12" s="11">
        <v>88.701999999999998</v>
      </c>
    </row>
    <row r="13" spans="1:38" x14ac:dyDescent="0.15">
      <c r="A13" s="6" t="s">
        <v>320</v>
      </c>
      <c r="B13" s="3">
        <f t="shared" ca="1" si="3"/>
        <v>44270</v>
      </c>
      <c r="C13" s="20">
        <f t="shared" ca="1" si="4"/>
        <v>50.685000000000002</v>
      </c>
      <c r="D13" s="20">
        <f t="shared" ca="1" si="5"/>
        <v>46.595999999999997</v>
      </c>
      <c r="E13" s="20">
        <f t="shared" ca="1" si="6"/>
        <v>64.576999999999998</v>
      </c>
      <c r="F13" s="20">
        <f t="shared" ca="1" si="7"/>
        <v>51.437999999999995</v>
      </c>
      <c r="G13" s="20">
        <f t="shared" ca="1" si="8"/>
        <v>50.388999999999996</v>
      </c>
      <c r="H13" s="20">
        <f t="shared" ca="1" si="9"/>
        <v>52.55</v>
      </c>
      <c r="I13" s="20">
        <f t="shared" ca="1" si="10"/>
        <v>49.692</v>
      </c>
      <c r="J13" s="20">
        <f t="shared" ca="1" si="11"/>
        <v>50.051000000000002</v>
      </c>
      <c r="K13" s="20">
        <f t="shared" ca="1" si="12"/>
        <v>60.667999999999999</v>
      </c>
      <c r="L13" s="20">
        <f t="shared" ca="1" si="13"/>
        <v>50.406000000000006</v>
      </c>
      <c r="M13" s="20">
        <f t="shared" ca="1" si="14"/>
        <v>53.753999999999998</v>
      </c>
      <c r="N13" s="20">
        <f t="shared" ca="1" si="15"/>
        <v>48.478000000000002</v>
      </c>
      <c r="O13" s="20">
        <f t="shared" ca="1" si="0"/>
        <v>67.153999999999996</v>
      </c>
      <c r="P13" s="34"/>
      <c r="Q13" s="21">
        <f t="shared" ca="1" si="16"/>
        <v>54.622</v>
      </c>
      <c r="R13" s="21">
        <f t="shared" ca="1" si="17"/>
        <v>51.08</v>
      </c>
      <c r="S13" s="129">
        <f t="shared" ca="1" si="32"/>
        <v>500</v>
      </c>
      <c r="T13" s="4">
        <f t="shared" ca="1" si="18"/>
        <v>140</v>
      </c>
      <c r="U13" s="7">
        <f t="shared" ca="1" si="19"/>
        <v>500</v>
      </c>
      <c r="V13" s="4">
        <f t="shared" ca="1" si="20"/>
        <v>12</v>
      </c>
      <c r="W13" s="4">
        <f t="shared" ca="1" si="21"/>
        <v>12</v>
      </c>
      <c r="X13" s="4">
        <f t="shared" ca="1" si="22"/>
        <v>520</v>
      </c>
      <c r="Y13" s="4">
        <f t="shared" ca="1" si="23"/>
        <v>15</v>
      </c>
      <c r="Z13" s="4">
        <f t="shared" ca="1" si="24"/>
        <v>12</v>
      </c>
      <c r="AA13" s="4">
        <f t="shared" ca="1" si="25"/>
        <v>8</v>
      </c>
      <c r="AB13" s="4">
        <f t="shared" ca="1" si="26"/>
        <v>8</v>
      </c>
      <c r="AC13" s="4">
        <f t="shared" ca="1" si="27"/>
        <v>15</v>
      </c>
      <c r="AD13" s="4">
        <f t="shared" ca="1" si="28"/>
        <v>70</v>
      </c>
      <c r="AE13" s="4">
        <f t="shared" ca="1" si="2"/>
        <v>1000</v>
      </c>
      <c r="AF13" s="34"/>
      <c r="AG13" s="4">
        <f t="shared" ca="1" si="29"/>
        <v>15</v>
      </c>
      <c r="AH13" s="7">
        <f t="shared" ca="1" si="31"/>
        <v>200</v>
      </c>
      <c r="AJ13" s="449"/>
      <c r="AK13" s="12" t="s">
        <v>149</v>
      </c>
      <c r="AL13" s="13">
        <v>88.841999999999999</v>
      </c>
    </row>
    <row r="14" spans="1:38" x14ac:dyDescent="0.15">
      <c r="A14" s="6" t="s">
        <v>321</v>
      </c>
      <c r="B14" s="3">
        <f t="shared" ca="1" si="3"/>
        <v>44278</v>
      </c>
      <c r="C14" s="20">
        <f t="shared" ca="1" si="4"/>
        <v>50.581000000000003</v>
      </c>
      <c r="D14" s="20">
        <f t="shared" ca="1" si="5"/>
        <v>46.478999999999999</v>
      </c>
      <c r="E14" s="20">
        <f t="shared" ca="1" si="6"/>
        <v>64.555000000000007</v>
      </c>
      <c r="F14" s="20">
        <f t="shared" ca="1" si="7"/>
        <v>51.372999999999998</v>
      </c>
      <c r="G14" s="20">
        <f t="shared" ca="1" si="8"/>
        <v>50.241</v>
      </c>
      <c r="H14" s="20">
        <f t="shared" ca="1" si="9"/>
        <v>51.655999999999999</v>
      </c>
      <c r="I14" s="20">
        <f t="shared" ca="1" si="10"/>
        <v>49.095999999999997</v>
      </c>
      <c r="J14" s="20">
        <f t="shared" ca="1" si="11"/>
        <v>50.018000000000001</v>
      </c>
      <c r="K14" s="20">
        <f t="shared" ca="1" si="12"/>
        <v>60.742000000000004</v>
      </c>
      <c r="L14" s="20">
        <f t="shared" ca="1" si="13"/>
        <v>50.394000000000005</v>
      </c>
      <c r="M14" s="20">
        <f t="shared" ca="1" si="14"/>
        <v>53.864999999999995</v>
      </c>
      <c r="N14" s="20">
        <f t="shared" ca="1" si="15"/>
        <v>48.108000000000004</v>
      </c>
      <c r="O14" s="20">
        <f t="shared" ca="1" si="0"/>
        <v>67.063000000000002</v>
      </c>
      <c r="P14" s="34"/>
      <c r="Q14" s="21">
        <f t="shared" ca="1" si="16"/>
        <v>54.5</v>
      </c>
      <c r="R14" s="21">
        <f t="shared" ca="1" si="17"/>
        <v>49.421999999999997</v>
      </c>
      <c r="S14" s="129">
        <f t="shared" ca="1" si="32"/>
        <v>480</v>
      </c>
      <c r="T14" s="4">
        <f t="shared" ca="1" si="18"/>
        <v>160</v>
      </c>
      <c r="U14" s="7">
        <f t="shared" ca="1" si="19"/>
        <v>400</v>
      </c>
      <c r="V14" s="4">
        <f t="shared" ca="1" si="20"/>
        <v>12</v>
      </c>
      <c r="W14" s="4">
        <f t="shared" ca="1" si="21"/>
        <v>12</v>
      </c>
      <c r="X14" s="4">
        <f t="shared" ca="1" si="22"/>
        <v>450</v>
      </c>
      <c r="Y14" s="4">
        <f t="shared" ca="1" si="23"/>
        <v>15</v>
      </c>
      <c r="Z14" s="4">
        <f t="shared" ca="1" si="24"/>
        <v>12</v>
      </c>
      <c r="AA14" s="4">
        <f t="shared" ca="1" si="25"/>
        <v>10</v>
      </c>
      <c r="AB14" s="4">
        <f t="shared" ca="1" si="26"/>
        <v>8</v>
      </c>
      <c r="AC14" s="4">
        <f t="shared" ca="1" si="27"/>
        <v>12</v>
      </c>
      <c r="AD14" s="4">
        <f t="shared" ca="1" si="28"/>
        <v>70</v>
      </c>
      <c r="AE14" s="4">
        <f t="shared" ca="1" si="2"/>
        <v>1300</v>
      </c>
      <c r="AF14" s="34"/>
      <c r="AG14" s="4">
        <f t="shared" ca="1" si="29"/>
        <v>12</v>
      </c>
      <c r="AH14" s="7">
        <f t="shared" ca="1" si="31"/>
        <v>220</v>
      </c>
      <c r="AJ14" s="447" t="s">
        <v>30</v>
      </c>
      <c r="AK14" s="9" t="s">
        <v>150</v>
      </c>
      <c r="AL14" s="10">
        <v>75.694999999999993</v>
      </c>
    </row>
    <row r="15" spans="1:38" x14ac:dyDescent="0.15">
      <c r="A15" s="6" t="s">
        <v>325</v>
      </c>
      <c r="B15" s="3">
        <f t="shared" ca="1" si="3"/>
        <v>44284</v>
      </c>
      <c r="C15" s="20">
        <f t="shared" ca="1" si="4"/>
        <v>50.657000000000004</v>
      </c>
      <c r="D15" s="20">
        <f t="shared" ca="1" si="5"/>
        <v>46.521000000000001</v>
      </c>
      <c r="E15" s="20">
        <f t="shared" ca="1" si="6"/>
        <v>64.626000000000005</v>
      </c>
      <c r="F15" s="20">
        <f t="shared" ca="1" si="7"/>
        <v>51.458999999999996</v>
      </c>
      <c r="G15" s="20">
        <f t="shared" ca="1" si="8"/>
        <v>50.344999999999999</v>
      </c>
      <c r="H15" s="20">
        <f t="shared" ca="1" si="9"/>
        <v>51.756</v>
      </c>
      <c r="I15" s="20">
        <f t="shared" ca="1" si="10"/>
        <v>49.141999999999996</v>
      </c>
      <c r="J15" s="20">
        <f t="shared" ca="1" si="11"/>
        <v>50.213999999999999</v>
      </c>
      <c r="K15" s="20">
        <f t="shared" ca="1" si="12"/>
        <v>60.923999999999999</v>
      </c>
      <c r="L15" s="20">
        <f t="shared" ca="1" si="13"/>
        <v>50.541000000000004</v>
      </c>
      <c r="M15" s="20">
        <f t="shared" ca="1" si="14"/>
        <v>53.947000000000003</v>
      </c>
      <c r="N15" s="20">
        <f t="shared" ca="1" si="15"/>
        <v>48.169000000000004</v>
      </c>
      <c r="O15" s="20">
        <f t="shared" ca="1" si="0"/>
        <v>67.3</v>
      </c>
      <c r="P15" s="34"/>
      <c r="Q15" s="21">
        <f t="shared" ca="1" si="16"/>
        <v>54.596999999999994</v>
      </c>
      <c r="R15" s="21">
        <f t="shared" ca="1" si="17"/>
        <v>49.399000000000001</v>
      </c>
      <c r="S15" s="129">
        <f t="shared" ca="1" si="32"/>
        <v>350</v>
      </c>
      <c r="T15" s="4">
        <f t="shared" ca="1" si="18"/>
        <v>140</v>
      </c>
      <c r="U15" s="7">
        <f t="shared" ca="1" si="19"/>
        <v>320</v>
      </c>
      <c r="V15" s="4">
        <f t="shared" ca="1" si="20"/>
        <v>12</v>
      </c>
      <c r="W15" s="4">
        <f t="shared" ca="1" si="21"/>
        <v>12</v>
      </c>
      <c r="X15" s="4">
        <f t="shared" ca="1" si="22"/>
        <v>450</v>
      </c>
      <c r="Y15" s="4">
        <f t="shared" ca="1" si="23"/>
        <v>15</v>
      </c>
      <c r="Z15" s="4">
        <f t="shared" ca="1" si="24"/>
        <v>10</v>
      </c>
      <c r="AA15" s="4">
        <f t="shared" ca="1" si="25"/>
        <v>8</v>
      </c>
      <c r="AB15" s="4">
        <f t="shared" ca="1" si="26"/>
        <v>8</v>
      </c>
      <c r="AC15" s="4">
        <f t="shared" ca="1" si="27"/>
        <v>12</v>
      </c>
      <c r="AD15" s="4">
        <f t="shared" ca="1" si="28"/>
        <v>75</v>
      </c>
      <c r="AE15" s="4">
        <f t="shared" ca="1" si="2"/>
        <v>1100</v>
      </c>
      <c r="AF15" s="34"/>
      <c r="AG15" s="4">
        <f t="shared" ca="1" si="29"/>
        <v>12</v>
      </c>
      <c r="AH15" s="7">
        <f t="shared" ca="1" si="31"/>
        <v>300</v>
      </c>
      <c r="AJ15" s="448"/>
      <c r="AK15" t="s">
        <v>151</v>
      </c>
      <c r="AL15" s="11">
        <v>76.572000000000003</v>
      </c>
    </row>
    <row r="16" spans="1:38" x14ac:dyDescent="0.15">
      <c r="A16" s="6" t="s">
        <v>326</v>
      </c>
      <c r="B16" s="3">
        <f t="shared" ca="1" si="3"/>
        <v>44291</v>
      </c>
      <c r="C16" s="20">
        <f t="shared" ca="1" si="4"/>
        <v>50.774000000000001</v>
      </c>
      <c r="D16" s="20">
        <f t="shared" ca="1" si="5"/>
        <v>46.606999999999999</v>
      </c>
      <c r="E16" s="20">
        <f t="shared" ca="1" si="6"/>
        <v>64.649000000000001</v>
      </c>
      <c r="F16" s="20">
        <f t="shared" ca="1" si="7"/>
        <v>51.525999999999996</v>
      </c>
      <c r="G16" s="20">
        <f t="shared" ca="1" si="8"/>
        <v>50.394999999999996</v>
      </c>
      <c r="H16" s="20">
        <f t="shared" ca="1" si="9"/>
        <v>51.774999999999999</v>
      </c>
      <c r="I16" s="20">
        <f t="shared" ca="1" si="10"/>
        <v>49.22</v>
      </c>
      <c r="J16" s="20">
        <f t="shared" ca="1" si="11"/>
        <v>50.155000000000001</v>
      </c>
      <c r="K16" s="20">
        <f t="shared" ca="1" si="12"/>
        <v>60.92</v>
      </c>
      <c r="L16" s="20">
        <f t="shared" ca="1" si="13"/>
        <v>50.540000000000006</v>
      </c>
      <c r="M16" s="20">
        <f t="shared" ca="1" si="14"/>
        <v>54.028999999999996</v>
      </c>
      <c r="N16" s="20">
        <f t="shared" ca="1" si="15"/>
        <v>48.241</v>
      </c>
      <c r="O16" s="20">
        <f t="shared" ca="1" si="0"/>
        <v>67.162999999999997</v>
      </c>
      <c r="P16" s="34"/>
      <c r="Q16" s="21">
        <f t="shared" ca="1" si="16"/>
        <v>54.572999999999993</v>
      </c>
      <c r="R16" s="21">
        <f t="shared" ca="1" si="17"/>
        <v>49.576000000000001</v>
      </c>
      <c r="S16" s="129">
        <f t="shared" ca="1" si="32"/>
        <v>520</v>
      </c>
      <c r="T16" s="4">
        <f t="shared" ca="1" si="18"/>
        <v>140</v>
      </c>
      <c r="U16" s="7">
        <f t="shared" ca="1" si="19"/>
        <v>500</v>
      </c>
      <c r="V16" s="4">
        <f t="shared" ca="1" si="20"/>
        <v>12</v>
      </c>
      <c r="W16" s="4">
        <f t="shared" ca="1" si="21"/>
        <v>8</v>
      </c>
      <c r="X16" s="4">
        <f t="shared" ca="1" si="22"/>
        <v>480</v>
      </c>
      <c r="Y16" s="4">
        <f t="shared" ca="1" si="23"/>
        <v>12</v>
      </c>
      <c r="Z16" s="4">
        <f t="shared" ca="1" si="24"/>
        <v>12</v>
      </c>
      <c r="AA16" s="4">
        <f t="shared" ca="1" si="25"/>
        <v>10</v>
      </c>
      <c r="AB16" s="4">
        <f t="shared" ca="1" si="26"/>
        <v>5</v>
      </c>
      <c r="AC16" s="4">
        <f t="shared" ca="1" si="27"/>
        <v>15</v>
      </c>
      <c r="AD16" s="4">
        <f t="shared" ca="1" si="28"/>
        <v>70</v>
      </c>
      <c r="AE16" s="4">
        <f t="shared" ca="1" si="2"/>
        <v>1200</v>
      </c>
      <c r="AF16" s="34"/>
      <c r="AG16" s="4">
        <f t="shared" ca="1" si="29"/>
        <v>10</v>
      </c>
      <c r="AH16" s="7">
        <f t="shared" ca="1" si="31"/>
        <v>180</v>
      </c>
      <c r="AJ16" s="448"/>
      <c r="AK16" t="s">
        <v>152</v>
      </c>
      <c r="AL16" s="11">
        <v>76.572999999999993</v>
      </c>
    </row>
    <row r="17" spans="1:38" x14ac:dyDescent="0.15">
      <c r="A17" s="6" t="s">
        <v>328</v>
      </c>
      <c r="B17" s="3">
        <f t="shared" ca="1" si="3"/>
        <v>44298</v>
      </c>
      <c r="C17" s="20">
        <f t="shared" ca="1" si="4"/>
        <v>50.971000000000004</v>
      </c>
      <c r="D17" s="20">
        <f t="shared" ca="1" si="5"/>
        <v>46.540999999999997</v>
      </c>
      <c r="E17" s="20">
        <f t="shared" ca="1" si="6"/>
        <v>64.405000000000001</v>
      </c>
      <c r="F17" s="20">
        <f t="shared" ca="1" si="7"/>
        <v>51.600999999999999</v>
      </c>
      <c r="G17" s="20">
        <f t="shared" ca="1" si="8"/>
        <v>50.382999999999996</v>
      </c>
      <c r="H17" s="20">
        <f t="shared" ca="1" si="9"/>
        <v>52.037999999999997</v>
      </c>
      <c r="I17" s="20">
        <f t="shared" ca="1" si="10"/>
        <v>49.283000000000001</v>
      </c>
      <c r="J17" s="20">
        <f t="shared" ca="1" si="11"/>
        <v>50.152999999999999</v>
      </c>
      <c r="K17" s="20">
        <f t="shared" ca="1" si="12"/>
        <v>60.89</v>
      </c>
      <c r="L17" s="20">
        <f t="shared" ca="1" si="13"/>
        <v>50.570999999999998</v>
      </c>
      <c r="M17" s="20">
        <f t="shared" ca="1" si="14"/>
        <v>54.147999999999996</v>
      </c>
      <c r="N17" s="20">
        <f t="shared" ca="1" si="15"/>
        <v>48.293000000000006</v>
      </c>
      <c r="O17" s="20">
        <f t="shared" ca="1" si="0"/>
        <v>67.102000000000004</v>
      </c>
      <c r="P17" s="34"/>
      <c r="Q17" s="21">
        <f t="shared" ca="1" si="16"/>
        <v>54.512</v>
      </c>
      <c r="R17" s="21">
        <f t="shared" ca="1" si="17"/>
        <v>49.89</v>
      </c>
      <c r="S17" s="129">
        <f t="shared" ca="1" si="32"/>
        <v>400</v>
      </c>
      <c r="T17" s="4">
        <f t="shared" ca="1" si="18"/>
        <v>150</v>
      </c>
      <c r="U17" s="7">
        <f t="shared" ca="1" si="19"/>
        <v>220</v>
      </c>
      <c r="V17" s="4">
        <f t="shared" ca="1" si="20"/>
        <v>12</v>
      </c>
      <c r="W17" s="4">
        <f t="shared" ca="1" si="21"/>
        <v>10</v>
      </c>
      <c r="X17" s="4">
        <f t="shared" ca="1" si="22"/>
        <v>480</v>
      </c>
      <c r="Y17" s="4">
        <f t="shared" ca="1" si="23"/>
        <v>12</v>
      </c>
      <c r="Z17" s="4">
        <f t="shared" ca="1" si="24"/>
        <v>12</v>
      </c>
      <c r="AA17" s="4">
        <f t="shared" ca="1" si="25"/>
        <v>8</v>
      </c>
      <c r="AB17" s="4">
        <f t="shared" ca="1" si="26"/>
        <v>5</v>
      </c>
      <c r="AC17" s="4">
        <f t="shared" ca="1" si="27"/>
        <v>12</v>
      </c>
      <c r="AD17" s="4">
        <f t="shared" ca="1" si="28"/>
        <v>75</v>
      </c>
      <c r="AE17" s="4">
        <f t="shared" ca="1" si="2"/>
        <v>1200</v>
      </c>
      <c r="AF17" s="34"/>
      <c r="AG17" s="4">
        <f t="shared" ca="1" si="29"/>
        <v>10</v>
      </c>
      <c r="AH17" s="7">
        <f t="shared" ca="1" si="31"/>
        <v>260</v>
      </c>
      <c r="AJ17" s="448"/>
      <c r="AK17" t="s">
        <v>153</v>
      </c>
      <c r="AL17" s="11">
        <v>76.572000000000003</v>
      </c>
    </row>
    <row r="18" spans="1:38" x14ac:dyDescent="0.15">
      <c r="A18" s="6" t="s">
        <v>329</v>
      </c>
      <c r="B18" s="3">
        <f t="shared" ca="1" si="3"/>
        <v>44305</v>
      </c>
      <c r="C18" s="20">
        <f t="shared" ca="1" si="4"/>
        <v>51.369</v>
      </c>
      <c r="D18" s="20">
        <f t="shared" ca="1" si="5"/>
        <v>47.098999999999997</v>
      </c>
      <c r="E18" s="20">
        <f t="shared" ca="1" si="6"/>
        <v>64.619</v>
      </c>
      <c r="F18" s="20">
        <f t="shared" ca="1" si="7"/>
        <v>51.946999999999996</v>
      </c>
      <c r="G18" s="20">
        <f t="shared" ca="1" si="8"/>
        <v>50.853000000000002</v>
      </c>
      <c r="H18" s="20">
        <f t="shared" ca="1" si="9"/>
        <v>52.716999999999999</v>
      </c>
      <c r="I18" s="20">
        <f t="shared" ca="1" si="10"/>
        <v>50.272999999999996</v>
      </c>
      <c r="J18" s="20">
        <f ca="1">$AL$29-INDIRECT(A18&amp;"!H23")</f>
        <v>50.713000000000001</v>
      </c>
      <c r="K18" s="20">
        <f t="shared" ca="1" si="12"/>
        <v>61.027999999999999</v>
      </c>
      <c r="L18" s="20">
        <f t="shared" ca="1" si="13"/>
        <v>51.222999999999999</v>
      </c>
      <c r="M18" s="20">
        <f t="shared" ca="1" si="14"/>
        <v>54.393999999999998</v>
      </c>
      <c r="N18" s="20">
        <f t="shared" ca="1" si="15"/>
        <v>49.397000000000006</v>
      </c>
      <c r="O18" s="20">
        <f t="shared" ca="1" si="0"/>
        <v>67.275000000000006</v>
      </c>
      <c r="P18" s="34"/>
      <c r="Q18" s="21">
        <f t="shared" ca="1" si="16"/>
        <v>54.631999999999998</v>
      </c>
      <c r="R18" s="21">
        <f t="shared" ca="1" si="17"/>
        <v>51.475000000000001</v>
      </c>
      <c r="S18" s="129">
        <f t="shared" ca="1" si="32"/>
        <v>520</v>
      </c>
      <c r="T18" s="4">
        <f t="shared" ca="1" si="18"/>
        <v>130</v>
      </c>
      <c r="U18" s="7">
        <f t="shared" ca="1" si="19"/>
        <v>400</v>
      </c>
      <c r="V18" s="4">
        <f t="shared" ca="1" si="20"/>
        <v>15</v>
      </c>
      <c r="W18" s="4">
        <f t="shared" ca="1" si="21"/>
        <v>10</v>
      </c>
      <c r="X18" s="4">
        <f t="shared" ca="1" si="22"/>
        <v>380</v>
      </c>
      <c r="Y18" s="4">
        <f t="shared" ca="1" si="23"/>
        <v>20</v>
      </c>
      <c r="Z18" s="4">
        <f t="shared" ca="1" si="24"/>
        <v>12</v>
      </c>
      <c r="AA18" s="4">
        <f t="shared" ca="1" si="25"/>
        <v>10</v>
      </c>
      <c r="AB18" s="4">
        <f t="shared" ca="1" si="26"/>
        <v>10</v>
      </c>
      <c r="AC18" s="4">
        <f t="shared" ca="1" si="27"/>
        <v>12</v>
      </c>
      <c r="AD18" s="4">
        <f t="shared" ca="1" si="28"/>
        <v>110</v>
      </c>
      <c r="AE18" s="4">
        <f t="shared" ca="1" si="2"/>
        <v>1300</v>
      </c>
      <c r="AF18" s="34"/>
      <c r="AG18" s="4">
        <f t="shared" ca="1" si="29"/>
        <v>12</v>
      </c>
      <c r="AH18" s="7">
        <f t="shared" ca="1" si="31"/>
        <v>220</v>
      </c>
      <c r="AJ18" s="449"/>
      <c r="AK18" s="12" t="s">
        <v>154</v>
      </c>
      <c r="AL18" s="13">
        <v>76.638999999999996</v>
      </c>
    </row>
    <row r="19" spans="1:38" x14ac:dyDescent="0.15">
      <c r="A19" s="6" t="s">
        <v>331</v>
      </c>
      <c r="B19" s="3">
        <f t="shared" ca="1" si="3"/>
        <v>44312</v>
      </c>
      <c r="C19" s="20">
        <f t="shared" ca="1" si="4"/>
        <v>51.6</v>
      </c>
      <c r="D19" s="20">
        <f t="shared" ca="1" si="5"/>
        <v>47.242999999999995</v>
      </c>
      <c r="E19" s="20">
        <f t="shared" ca="1" si="6"/>
        <v>64.619</v>
      </c>
      <c r="F19" s="20">
        <f t="shared" ca="1" si="7"/>
        <v>52.355999999999995</v>
      </c>
      <c r="G19" s="20">
        <f ca="1">$AL$22-INDIRECT(A19&amp;"!L16")</f>
        <v>51.2</v>
      </c>
      <c r="H19" s="20">
        <f ca="1">$AL$24-INDIRECT(A19&amp;"!O16")</f>
        <v>53.89</v>
      </c>
      <c r="I19" s="20">
        <f ca="1">$AL$26-INDIRECT(A19&amp;"!C23")</f>
        <v>50.513999999999996</v>
      </c>
      <c r="J19" s="20">
        <f t="shared" ref="J19:J33" ca="1" si="33">$AL$29-INDIRECT(A19&amp;"!H23")</f>
        <v>50.688000000000002</v>
      </c>
      <c r="K19" s="20">
        <f t="shared" ca="1" si="12"/>
        <v>61.152999999999999</v>
      </c>
      <c r="L19" s="20">
        <f t="shared" ca="1" si="13"/>
        <v>51.218000000000004</v>
      </c>
      <c r="M19" s="20">
        <f t="shared" ca="1" si="14"/>
        <v>54.707000000000001</v>
      </c>
      <c r="N19" s="20">
        <f t="shared" ca="1" si="15"/>
        <v>49.513000000000005</v>
      </c>
      <c r="O19" s="20">
        <f t="shared" ca="1" si="0"/>
        <v>67.331999999999994</v>
      </c>
      <c r="P19" s="34"/>
      <c r="Q19" s="21">
        <f t="shared" ca="1" si="16"/>
        <v>57.059999999999995</v>
      </c>
      <c r="R19" s="21">
        <f t="shared" ca="1" si="17"/>
        <v>49.965000000000003</v>
      </c>
      <c r="S19" s="129">
        <f t="shared" ca="1" si="32"/>
        <v>560</v>
      </c>
      <c r="T19" s="4">
        <f t="shared" ca="1" si="18"/>
        <v>140</v>
      </c>
      <c r="U19" s="7">
        <f t="shared" ca="1" si="19"/>
        <v>480</v>
      </c>
      <c r="V19" s="4">
        <f t="shared" ca="1" si="20"/>
        <v>20</v>
      </c>
      <c r="W19" s="4">
        <f t="shared" ca="1" si="21"/>
        <v>10</v>
      </c>
      <c r="X19" s="4">
        <f t="shared" ca="1" si="22"/>
        <v>500</v>
      </c>
      <c r="Y19" s="4">
        <f t="shared" ca="1" si="23"/>
        <v>20</v>
      </c>
      <c r="Z19" s="4">
        <f t="shared" ca="1" si="24"/>
        <v>12</v>
      </c>
      <c r="AA19" s="4">
        <f t="shared" ca="1" si="25"/>
        <v>10</v>
      </c>
      <c r="AB19" s="4">
        <f t="shared" ca="1" si="26"/>
        <v>5</v>
      </c>
      <c r="AC19" s="4">
        <f t="shared" ca="1" si="27"/>
        <v>12</v>
      </c>
      <c r="AD19" s="4">
        <f t="shared" ca="1" si="28"/>
        <v>100</v>
      </c>
      <c r="AE19" s="4">
        <f t="shared" ca="1" si="2"/>
        <v>1000</v>
      </c>
      <c r="AF19" s="34"/>
      <c r="AG19" s="4">
        <f t="shared" ca="1" si="29"/>
        <v>15</v>
      </c>
      <c r="AH19" s="7">
        <f t="shared" ca="1" si="31"/>
        <v>200</v>
      </c>
      <c r="AJ19" s="447" t="s">
        <v>31</v>
      </c>
      <c r="AK19" s="9" t="s">
        <v>155</v>
      </c>
      <c r="AL19" s="10">
        <v>71.75</v>
      </c>
    </row>
    <row r="20" spans="1:38" x14ac:dyDescent="0.15">
      <c r="A20" s="6" t="s">
        <v>333</v>
      </c>
      <c r="B20" s="3">
        <f t="shared" ca="1" si="3"/>
        <v>44322</v>
      </c>
      <c r="C20" s="20">
        <f t="shared" ca="1" si="4"/>
        <v>51.947000000000003</v>
      </c>
      <c r="D20" s="20">
        <f t="shared" ca="1" si="5"/>
        <v>47.375999999999998</v>
      </c>
      <c r="E20" s="20">
        <f t="shared" ca="1" si="6"/>
        <v>64.7</v>
      </c>
      <c r="F20" s="20">
        <f t="shared" ca="1" si="7"/>
        <v>52.592999999999996</v>
      </c>
      <c r="G20" s="20">
        <f t="shared" ca="1" si="8"/>
        <v>51.35</v>
      </c>
      <c r="H20" s="20">
        <f t="shared" ca="1" si="9"/>
        <v>54.213999999999999</v>
      </c>
      <c r="I20" s="20">
        <f t="shared" ca="1" si="10"/>
        <v>50.643999999999998</v>
      </c>
      <c r="J20" s="20">
        <f t="shared" ca="1" si="33"/>
        <v>50.808</v>
      </c>
      <c r="K20" s="20">
        <f t="shared" ca="1" si="12"/>
        <v>61.332000000000001</v>
      </c>
      <c r="L20" s="20">
        <f t="shared" ca="1" si="13"/>
        <v>51.369</v>
      </c>
      <c r="M20" s="20">
        <f t="shared" ca="1" si="14"/>
        <v>55.003999999999998</v>
      </c>
      <c r="N20" s="20">
        <f t="shared" ca="1" si="15"/>
        <v>49.641000000000005</v>
      </c>
      <c r="O20" s="20">
        <f t="shared" ca="1" si="0"/>
        <v>67.400000000000006</v>
      </c>
      <c r="P20" s="34"/>
      <c r="Q20" s="21">
        <f t="shared" ca="1" si="16"/>
        <v>57.601999999999997</v>
      </c>
      <c r="R20" s="21">
        <f t="shared" ca="1" si="17"/>
        <v>50.116</v>
      </c>
      <c r="S20" s="129">
        <f t="shared" ca="1" si="32"/>
        <v>500</v>
      </c>
      <c r="T20" s="4">
        <f t="shared" ca="1" si="18"/>
        <v>140</v>
      </c>
      <c r="U20" s="7">
        <f t="shared" ca="1" si="19"/>
        <v>500</v>
      </c>
      <c r="V20" s="4">
        <f t="shared" ca="1" si="20"/>
        <v>20</v>
      </c>
      <c r="W20" s="4">
        <f t="shared" ca="1" si="21"/>
        <v>12</v>
      </c>
      <c r="X20" s="4">
        <f t="shared" ca="1" si="22"/>
        <v>500</v>
      </c>
      <c r="Y20" s="4">
        <f t="shared" ca="1" si="23"/>
        <v>15</v>
      </c>
      <c r="Z20" s="4">
        <f t="shared" ca="1" si="24"/>
        <v>12</v>
      </c>
      <c r="AA20" s="4">
        <f t="shared" ca="1" si="25"/>
        <v>10</v>
      </c>
      <c r="AB20" s="4">
        <f t="shared" ca="1" si="26"/>
        <v>6</v>
      </c>
      <c r="AC20" s="4">
        <f t="shared" ca="1" si="27"/>
        <v>12</v>
      </c>
      <c r="AD20" s="4">
        <f t="shared" ca="1" si="28"/>
        <v>90</v>
      </c>
      <c r="AE20" s="4">
        <f t="shared" ca="1" si="2"/>
        <v>1100</v>
      </c>
      <c r="AF20" s="34"/>
      <c r="AG20" s="4">
        <f t="shared" ca="1" si="29"/>
        <v>25</v>
      </c>
      <c r="AH20" s="7">
        <f t="shared" ca="1" si="31"/>
        <v>180</v>
      </c>
      <c r="AJ20" s="448"/>
      <c r="AK20" t="s">
        <v>156</v>
      </c>
      <c r="AL20" s="11">
        <v>72.254000000000005</v>
      </c>
    </row>
    <row r="21" spans="1:38" x14ac:dyDescent="0.15">
      <c r="A21" s="6" t="s">
        <v>337</v>
      </c>
      <c r="B21" s="3">
        <f t="shared" ca="1" si="3"/>
        <v>44328</v>
      </c>
      <c r="C21" s="20">
        <f t="shared" ca="1" si="4"/>
        <v>51.843000000000004</v>
      </c>
      <c r="D21" s="20">
        <f t="shared" ca="1" si="5"/>
        <v>47.338999999999999</v>
      </c>
      <c r="E21" s="20">
        <f t="shared" ca="1" si="6"/>
        <v>64.682000000000002</v>
      </c>
      <c r="F21" s="20">
        <f t="shared" ca="1" si="7"/>
        <v>52.465999999999994</v>
      </c>
      <c r="G21" s="188"/>
      <c r="H21" s="20">
        <f t="shared" ca="1" si="9"/>
        <v>53.963999999999999</v>
      </c>
      <c r="I21" s="20">
        <f t="shared" ca="1" si="10"/>
        <v>50.595999999999997</v>
      </c>
      <c r="J21" s="20">
        <f t="shared" ca="1" si="33"/>
        <v>50.790999999999997</v>
      </c>
      <c r="K21" s="20">
        <f t="shared" ca="1" si="12"/>
        <v>61.183</v>
      </c>
      <c r="L21" s="20">
        <f t="shared" ca="1" si="13"/>
        <v>51.541000000000004</v>
      </c>
      <c r="M21" s="20">
        <f t="shared" ca="1" si="14"/>
        <v>54.826999999999998</v>
      </c>
      <c r="N21" s="20">
        <f t="shared" ca="1" si="15"/>
        <v>49.59</v>
      </c>
      <c r="O21" s="20">
        <f t="shared" ca="1" si="0"/>
        <v>67.350999999999999</v>
      </c>
      <c r="P21" s="34"/>
      <c r="Q21" s="21">
        <f t="shared" ca="1" si="16"/>
        <v>57.500999999999998</v>
      </c>
      <c r="R21" s="21">
        <f t="shared" ca="1" si="17"/>
        <v>50.034999999999997</v>
      </c>
      <c r="S21" s="129">
        <f t="shared" ca="1" si="32"/>
        <v>480</v>
      </c>
      <c r="T21" s="4">
        <f t="shared" ca="1" si="18"/>
        <v>130</v>
      </c>
      <c r="U21" s="7">
        <f t="shared" ca="1" si="19"/>
        <v>300</v>
      </c>
      <c r="V21" s="4">
        <f t="shared" ca="1" si="20"/>
        <v>20</v>
      </c>
      <c r="W21" s="4">
        <f t="shared" ca="1" si="21"/>
        <v>12</v>
      </c>
      <c r="X21" s="4">
        <f t="shared" ca="1" si="22"/>
        <v>500</v>
      </c>
      <c r="Y21" s="4">
        <f t="shared" ca="1" si="23"/>
        <v>15</v>
      </c>
      <c r="Z21" s="4">
        <f t="shared" ca="1" si="24"/>
        <v>15</v>
      </c>
      <c r="AA21" s="4">
        <f t="shared" ca="1" si="25"/>
        <v>8</v>
      </c>
      <c r="AB21" s="4">
        <f t="shared" ca="1" si="26"/>
        <v>6</v>
      </c>
      <c r="AC21" s="4">
        <f t="shared" ca="1" si="27"/>
        <v>15</v>
      </c>
      <c r="AD21" s="4">
        <f t="shared" ca="1" si="28"/>
        <v>75</v>
      </c>
      <c r="AE21" s="4">
        <f t="shared" ca="1" si="2"/>
        <v>1000</v>
      </c>
      <c r="AF21" s="34"/>
      <c r="AG21" s="4">
        <f t="shared" ca="1" si="29"/>
        <v>25</v>
      </c>
      <c r="AH21" s="7">
        <f t="shared" ca="1" si="31"/>
        <v>150</v>
      </c>
      <c r="AJ21" s="448"/>
      <c r="AK21" t="s">
        <v>157</v>
      </c>
      <c r="AL21" s="11">
        <v>72.254000000000005</v>
      </c>
    </row>
    <row r="22" spans="1:38" x14ac:dyDescent="0.15">
      <c r="A22" s="6" t="s">
        <v>342</v>
      </c>
      <c r="B22" s="3">
        <f t="shared" ca="1" si="3"/>
        <v>44334</v>
      </c>
      <c r="C22" s="20">
        <f t="shared" ca="1" si="4"/>
        <v>51.822000000000003</v>
      </c>
      <c r="D22" s="20">
        <f t="shared" ca="1" si="5"/>
        <v>47.393999999999998</v>
      </c>
      <c r="E22" s="20">
        <f t="shared" ca="1" si="6"/>
        <v>64.808999999999997</v>
      </c>
      <c r="F22" s="20">
        <f t="shared" ca="1" si="7"/>
        <v>52.467999999999996</v>
      </c>
      <c r="G22" s="20">
        <f t="shared" ca="1" si="8"/>
        <v>51.314999999999998</v>
      </c>
      <c r="H22" s="20">
        <f t="shared" ca="1" si="9"/>
        <v>53.984999999999999</v>
      </c>
      <c r="I22" s="20">
        <f t="shared" ca="1" si="10"/>
        <v>50.622999999999998</v>
      </c>
      <c r="J22" s="20">
        <f t="shared" ca="1" si="33"/>
        <v>50.786999999999999</v>
      </c>
      <c r="K22" s="20">
        <f t="shared" ca="1" si="12"/>
        <v>61.093000000000004</v>
      </c>
      <c r="L22" s="20">
        <f t="shared" ca="1" si="13"/>
        <v>51.328000000000003</v>
      </c>
      <c r="M22" s="20">
        <f t="shared" ca="1" si="14"/>
        <v>54.724000000000004</v>
      </c>
      <c r="N22" s="20">
        <f t="shared" ca="1" si="15"/>
        <v>49.627000000000002</v>
      </c>
      <c r="O22" s="20">
        <f t="shared" ca="1" si="0"/>
        <v>67.356999999999999</v>
      </c>
      <c r="P22" s="34"/>
      <c r="Q22" s="21">
        <f t="shared" ca="1" si="16"/>
        <v>57.546999999999997</v>
      </c>
      <c r="R22" s="21">
        <f t="shared" ca="1" si="17"/>
        <v>50.027000000000001</v>
      </c>
      <c r="S22" s="129">
        <f t="shared" ca="1" si="32"/>
        <v>500</v>
      </c>
      <c r="T22" s="4">
        <f t="shared" ca="1" si="18"/>
        <v>150</v>
      </c>
      <c r="U22" s="7">
        <f t="shared" ca="1" si="19"/>
        <v>420</v>
      </c>
      <c r="V22" s="4">
        <f t="shared" ca="1" si="20"/>
        <v>20</v>
      </c>
      <c r="W22" s="4">
        <f t="shared" ca="1" si="21"/>
        <v>10</v>
      </c>
      <c r="X22" s="4">
        <f t="shared" ca="1" si="22"/>
        <v>600</v>
      </c>
      <c r="Y22" s="4">
        <f t="shared" ca="1" si="23"/>
        <v>12</v>
      </c>
      <c r="Z22" s="4">
        <f t="shared" ca="1" si="24"/>
        <v>12</v>
      </c>
      <c r="AA22" s="4">
        <f t="shared" ca="1" si="25"/>
        <v>10</v>
      </c>
      <c r="AB22" s="4">
        <f t="shared" ca="1" si="26"/>
        <v>8</v>
      </c>
      <c r="AC22" s="4">
        <f t="shared" ca="1" si="27"/>
        <v>12</v>
      </c>
      <c r="AD22" s="4">
        <f t="shared" ca="1" si="28"/>
        <v>80</v>
      </c>
      <c r="AE22" s="4">
        <f t="shared" ca="1" si="2"/>
        <v>1000</v>
      </c>
      <c r="AF22" s="34"/>
      <c r="AG22" s="4">
        <f t="shared" ca="1" si="29"/>
        <v>20</v>
      </c>
      <c r="AH22" s="7">
        <f t="shared" ca="1" si="31"/>
        <v>140</v>
      </c>
      <c r="AJ22" s="449"/>
      <c r="AK22" s="12" t="s">
        <v>158</v>
      </c>
      <c r="AL22" s="13">
        <v>72.253</v>
      </c>
    </row>
    <row r="23" spans="1:38" x14ac:dyDescent="0.15">
      <c r="A23" s="6" t="s">
        <v>345</v>
      </c>
      <c r="B23" s="3">
        <f t="shared" ca="1" si="3"/>
        <v>44341</v>
      </c>
      <c r="C23" s="20">
        <f t="shared" ca="1" si="4"/>
        <v>52.146000000000001</v>
      </c>
      <c r="D23" s="20">
        <f t="shared" ca="1" si="5"/>
        <v>47.414999999999999</v>
      </c>
      <c r="E23" s="20">
        <f t="shared" ca="1" si="6"/>
        <v>64.876999999999995</v>
      </c>
      <c r="F23" s="20">
        <f t="shared" ca="1" si="7"/>
        <v>52.678999999999995</v>
      </c>
      <c r="G23" s="20">
        <f t="shared" ca="1" si="8"/>
        <v>51.414999999999999</v>
      </c>
      <c r="H23" s="20">
        <f t="shared" ca="1" si="9"/>
        <v>54.332999999999998</v>
      </c>
      <c r="I23" s="20">
        <f t="shared" ca="1" si="10"/>
        <v>50.688000000000002</v>
      </c>
      <c r="J23" s="20">
        <f t="shared" ca="1" si="33"/>
        <v>50.774000000000001</v>
      </c>
      <c r="K23" s="20">
        <f t="shared" ca="1" si="12"/>
        <v>61.350999999999999</v>
      </c>
      <c r="L23" s="20">
        <f t="shared" ca="1" si="13"/>
        <v>51.328000000000003</v>
      </c>
      <c r="M23" s="20">
        <f t="shared" ca="1" si="14"/>
        <v>55.088999999999999</v>
      </c>
      <c r="N23" s="20">
        <f t="shared" ca="1" si="15"/>
        <v>49.675000000000004</v>
      </c>
      <c r="O23" s="20">
        <f t="shared" ca="1" si="0"/>
        <v>67.484000000000009</v>
      </c>
      <c r="P23" s="34"/>
      <c r="Q23" s="21">
        <f t="shared" ca="1" si="16"/>
        <v>57.769999999999996</v>
      </c>
      <c r="R23" s="21">
        <f t="shared" ca="1" si="17"/>
        <v>50.113</v>
      </c>
      <c r="S23" s="129">
        <f t="shared" ca="1" si="32"/>
        <v>490</v>
      </c>
      <c r="T23" s="4">
        <f t="shared" ca="1" si="18"/>
        <v>140</v>
      </c>
      <c r="U23" s="7">
        <f t="shared" ca="1" si="19"/>
        <v>250</v>
      </c>
      <c r="V23" s="4">
        <f t="shared" ca="1" si="20"/>
        <v>15</v>
      </c>
      <c r="W23" s="4">
        <f t="shared" ca="1" si="21"/>
        <v>12</v>
      </c>
      <c r="X23" s="4">
        <f t="shared" ca="1" si="22"/>
        <v>520</v>
      </c>
      <c r="Y23" s="4">
        <f t="shared" ca="1" si="23"/>
        <v>20</v>
      </c>
      <c r="Z23" s="4">
        <f t="shared" ca="1" si="24"/>
        <v>15</v>
      </c>
      <c r="AA23" s="4">
        <f t="shared" ca="1" si="25"/>
        <v>10</v>
      </c>
      <c r="AB23" s="4">
        <f t="shared" ca="1" si="26"/>
        <v>8</v>
      </c>
      <c r="AC23" s="4">
        <f t="shared" ca="1" si="27"/>
        <v>15</v>
      </c>
      <c r="AD23" s="4">
        <f t="shared" ca="1" si="28"/>
        <v>80</v>
      </c>
      <c r="AE23" s="4">
        <f t="shared" ca="1" si="2"/>
        <v>900</v>
      </c>
      <c r="AF23" s="34"/>
      <c r="AG23" s="4">
        <f t="shared" ca="1" si="29"/>
        <v>20</v>
      </c>
      <c r="AH23" s="7">
        <f t="shared" ca="1" si="31"/>
        <v>140</v>
      </c>
      <c r="AJ23" s="447" t="s">
        <v>32</v>
      </c>
      <c r="AK23" s="12" t="s">
        <v>159</v>
      </c>
      <c r="AL23" s="13">
        <v>70.289000000000001</v>
      </c>
    </row>
    <row r="24" spans="1:38" x14ac:dyDescent="0.15">
      <c r="A24" s="6" t="s">
        <v>346</v>
      </c>
      <c r="B24" s="3">
        <f t="shared" ca="1" si="3"/>
        <v>44347</v>
      </c>
      <c r="C24" s="20">
        <f t="shared" ca="1" si="4"/>
        <v>52.322000000000003</v>
      </c>
      <c r="D24" s="20">
        <f t="shared" ca="1" si="5"/>
        <v>47.482999999999997</v>
      </c>
      <c r="E24" s="20">
        <f t="shared" ca="1" si="6"/>
        <v>64.771999999999991</v>
      </c>
      <c r="F24" s="20">
        <f t="shared" ca="1" si="7"/>
        <v>52.786999999999992</v>
      </c>
      <c r="G24" s="20">
        <f t="shared" ca="1" si="8"/>
        <v>51.460999999999999</v>
      </c>
      <c r="H24" s="20">
        <f t="shared" ca="1" si="9"/>
        <v>54.552999999999997</v>
      </c>
      <c r="I24" s="20">
        <f t="shared" ca="1" si="10"/>
        <v>50.769999999999996</v>
      </c>
      <c r="J24" s="20">
        <f ca="1">$AL$29-INDIRECT(A24&amp;"!H23")</f>
        <v>50.884999999999998</v>
      </c>
      <c r="K24" s="20">
        <f t="shared" ca="1" si="12"/>
        <v>61.36</v>
      </c>
      <c r="L24" s="20">
        <f t="shared" ca="1" si="13"/>
        <v>51.463000000000008</v>
      </c>
      <c r="M24" s="20">
        <f t="shared" ca="1" si="14"/>
        <v>55.230999999999995</v>
      </c>
      <c r="N24" s="20">
        <f t="shared" ca="1" si="15"/>
        <v>49.752000000000002</v>
      </c>
      <c r="O24" s="20">
        <f t="shared" ca="1" si="0"/>
        <v>67.366</v>
      </c>
      <c r="P24" s="34"/>
      <c r="Q24" s="21">
        <f t="shared" ca="1" si="16"/>
        <v>57.817999999999998</v>
      </c>
      <c r="R24" s="21">
        <f t="shared" ca="1" si="17"/>
        <v>50.207000000000001</v>
      </c>
      <c r="S24" s="129">
        <f ca="1">INDIRECT(A24&amp;"!$G$11")</f>
        <v>500</v>
      </c>
      <c r="T24" s="4">
        <f t="shared" ca="1" si="18"/>
        <v>140</v>
      </c>
      <c r="U24" s="7">
        <f t="shared" ca="1" si="19"/>
        <v>420</v>
      </c>
      <c r="V24" s="4">
        <f t="shared" ca="1" si="20"/>
        <v>15</v>
      </c>
      <c r="W24" s="4">
        <f t="shared" ca="1" si="21"/>
        <v>10</v>
      </c>
      <c r="X24" s="4">
        <f t="shared" ca="1" si="22"/>
        <v>480</v>
      </c>
      <c r="Y24" s="4">
        <f t="shared" ca="1" si="23"/>
        <v>20</v>
      </c>
      <c r="Z24" s="4">
        <f t="shared" ca="1" si="24"/>
        <v>20</v>
      </c>
      <c r="AA24" s="4">
        <f t="shared" ca="1" si="25"/>
        <v>10</v>
      </c>
      <c r="AB24" s="4">
        <f t="shared" ca="1" si="26"/>
        <v>8</v>
      </c>
      <c r="AC24" s="4">
        <f t="shared" ca="1" si="27"/>
        <v>15</v>
      </c>
      <c r="AD24" s="4">
        <f t="shared" ca="1" si="28"/>
        <v>80</v>
      </c>
      <c r="AE24" s="4">
        <f t="shared" ca="1" si="2"/>
        <v>600</v>
      </c>
      <c r="AF24" s="34"/>
      <c r="AG24" s="4">
        <f t="shared" ca="1" si="29"/>
        <v>20</v>
      </c>
      <c r="AH24" s="7">
        <f t="shared" ca="1" si="31"/>
        <v>130</v>
      </c>
      <c r="AJ24" s="449"/>
      <c r="AK24" s="14" t="s">
        <v>160</v>
      </c>
      <c r="AL24" s="15">
        <v>70.567999999999998</v>
      </c>
    </row>
    <row r="25" spans="1:38" x14ac:dyDescent="0.15">
      <c r="A25" s="6" t="s">
        <v>349</v>
      </c>
      <c r="B25" s="3">
        <f t="shared" ca="1" si="3"/>
        <v>44354</v>
      </c>
      <c r="C25" s="20">
        <f t="shared" ca="1" si="4"/>
        <v>53.397000000000006</v>
      </c>
      <c r="D25" s="20">
        <f t="shared" ca="1" si="5"/>
        <v>47.442999999999998</v>
      </c>
      <c r="E25" s="20">
        <f t="shared" ca="1" si="6"/>
        <v>64.781999999999996</v>
      </c>
      <c r="F25" s="20">
        <f t="shared" ca="1" si="7"/>
        <v>52.814999999999998</v>
      </c>
      <c r="G25" s="20">
        <f t="shared" ca="1" si="8"/>
        <v>51.481999999999999</v>
      </c>
      <c r="H25" s="20">
        <f t="shared" ca="1" si="9"/>
        <v>54.506</v>
      </c>
      <c r="I25" s="20">
        <f t="shared" ca="1" si="10"/>
        <v>50.765000000000001</v>
      </c>
      <c r="J25" s="20">
        <f t="shared" ca="1" si="33"/>
        <v>50.899000000000001</v>
      </c>
      <c r="K25" s="20">
        <f t="shared" ca="1" si="12"/>
        <v>61.387</v>
      </c>
      <c r="L25" s="20">
        <f t="shared" ca="1" si="13"/>
        <v>51.481000000000002</v>
      </c>
      <c r="M25" s="20">
        <f t="shared" ca="1" si="14"/>
        <v>55.262999999999998</v>
      </c>
      <c r="N25" s="20">
        <f t="shared" ca="1" si="15"/>
        <v>49.760000000000005</v>
      </c>
      <c r="O25" s="20">
        <f t="shared" ref="O25:O54" ca="1" si="34">$AL$51-INDIRECT(A25&amp;"!G37")</f>
        <v>67.385999999999996</v>
      </c>
      <c r="P25" s="34"/>
      <c r="Q25" s="21">
        <f t="shared" ca="1" si="16"/>
        <v>57.869</v>
      </c>
      <c r="R25" s="21">
        <f t="shared" ca="1" si="17"/>
        <v>50.198999999999998</v>
      </c>
      <c r="S25" s="129">
        <f ca="1">INDIRECT(A25&amp;"!$G$11")</f>
        <v>490</v>
      </c>
      <c r="T25" s="4">
        <f t="shared" ca="1" si="18"/>
        <v>150</v>
      </c>
      <c r="U25" s="7">
        <f t="shared" ca="1" si="19"/>
        <v>480</v>
      </c>
      <c r="V25" s="4">
        <f t="shared" ca="1" si="20"/>
        <v>15</v>
      </c>
      <c r="W25" s="4">
        <f t="shared" ca="1" si="21"/>
        <v>10</v>
      </c>
      <c r="X25" s="4">
        <f t="shared" ca="1" si="22"/>
        <v>500</v>
      </c>
      <c r="Y25" s="4">
        <f t="shared" ca="1" si="23"/>
        <v>25</v>
      </c>
      <c r="Z25" s="4">
        <f t="shared" ca="1" si="24"/>
        <v>15</v>
      </c>
      <c r="AA25" s="4">
        <f t="shared" ca="1" si="25"/>
        <v>10</v>
      </c>
      <c r="AB25" s="4">
        <f t="shared" ca="1" si="26"/>
        <v>8</v>
      </c>
      <c r="AC25" s="4">
        <f t="shared" ca="1" si="27"/>
        <v>15</v>
      </c>
      <c r="AD25" s="4">
        <f t="shared" ca="1" si="28"/>
        <v>75</v>
      </c>
      <c r="AE25" s="4">
        <f t="shared" ref="AE25:AE33" ca="1" si="35">INDIRECT(A25&amp;"!I39")</f>
        <v>900</v>
      </c>
      <c r="AF25" s="34"/>
      <c r="AG25" s="4">
        <f t="shared" ca="1" si="29"/>
        <v>15</v>
      </c>
      <c r="AH25" s="7">
        <f t="shared" ca="1" si="31"/>
        <v>180</v>
      </c>
      <c r="AJ25" s="447" t="s">
        <v>51</v>
      </c>
      <c r="AK25" s="9" t="s">
        <v>161</v>
      </c>
      <c r="AL25" s="16">
        <v>60.828000000000003</v>
      </c>
    </row>
    <row r="26" spans="1:38" x14ac:dyDescent="0.15">
      <c r="A26" s="6" t="s">
        <v>351</v>
      </c>
      <c r="B26" s="3">
        <f t="shared" ca="1" si="3"/>
        <v>44361</v>
      </c>
      <c r="C26" s="20">
        <f t="shared" ca="1" si="4"/>
        <v>52.375</v>
      </c>
      <c r="D26" s="20">
        <f t="shared" ca="1" si="5"/>
        <v>47.509</v>
      </c>
      <c r="E26" s="20">
        <f t="shared" ca="1" si="6"/>
        <v>64.837999999999994</v>
      </c>
      <c r="F26" s="20">
        <f t="shared" ca="1" si="7"/>
        <v>52.782999999999994</v>
      </c>
      <c r="G26" s="20">
        <f t="shared" ca="1" si="8"/>
        <v>51.47</v>
      </c>
      <c r="H26" s="20">
        <f t="shared" ca="1" si="9"/>
        <v>54.245999999999995</v>
      </c>
      <c r="I26" s="20">
        <f t="shared" ca="1" si="10"/>
        <v>50.697000000000003</v>
      </c>
      <c r="J26" s="20">
        <f t="shared" ca="1" si="33"/>
        <v>50.886000000000003</v>
      </c>
      <c r="K26" s="20">
        <f t="shared" ca="1" si="12"/>
        <v>61.387</v>
      </c>
      <c r="L26" s="20">
        <f t="shared" ca="1" si="13"/>
        <v>51.463000000000008</v>
      </c>
      <c r="M26" s="20">
        <f t="shared" ca="1" si="14"/>
        <v>55.144999999999996</v>
      </c>
      <c r="N26" s="20">
        <f t="shared" ca="1" si="15"/>
        <v>49.727000000000004</v>
      </c>
      <c r="O26" s="20">
        <f t="shared" ca="1" si="34"/>
        <v>67.468999999999994</v>
      </c>
      <c r="P26" s="34"/>
      <c r="Q26" s="21">
        <f t="shared" ca="1" si="16"/>
        <v>57.818999999999996</v>
      </c>
      <c r="R26" s="21">
        <f t="shared" ca="1" si="17"/>
        <v>50.109000000000002</v>
      </c>
      <c r="S26" s="129">
        <f t="shared" ref="S26:S54" ca="1" si="36">INDIRECT(A26&amp;"!$G$11")</f>
        <v>480</v>
      </c>
      <c r="T26" s="4">
        <f t="shared" ca="1" si="18"/>
        <v>150</v>
      </c>
      <c r="U26" s="7">
        <f t="shared" ca="1" si="19"/>
        <v>450</v>
      </c>
      <c r="V26" s="4">
        <f t="shared" ca="1" si="20"/>
        <v>12</v>
      </c>
      <c r="W26" s="4">
        <f t="shared" ca="1" si="21"/>
        <v>10</v>
      </c>
      <c r="X26" s="4">
        <f t="shared" ca="1" si="22"/>
        <v>480</v>
      </c>
      <c r="Y26" s="4">
        <f t="shared" ca="1" si="23"/>
        <v>15</v>
      </c>
      <c r="Z26" s="4">
        <f t="shared" ca="1" si="24"/>
        <v>20</v>
      </c>
      <c r="AA26" s="4">
        <f t="shared" ca="1" si="25"/>
        <v>8</v>
      </c>
      <c r="AB26" s="4">
        <f t="shared" ca="1" si="26"/>
        <v>10</v>
      </c>
      <c r="AC26" s="4">
        <f t="shared" ca="1" si="27"/>
        <v>12</v>
      </c>
      <c r="AD26" s="4">
        <f t="shared" ca="1" si="28"/>
        <v>100</v>
      </c>
      <c r="AE26" s="4">
        <f t="shared" ca="1" si="35"/>
        <v>1200</v>
      </c>
      <c r="AF26" s="34"/>
      <c r="AG26" s="4">
        <f t="shared" ca="1" si="29"/>
        <v>15</v>
      </c>
      <c r="AH26" s="7">
        <f t="shared" ca="1" si="31"/>
        <v>190</v>
      </c>
      <c r="AJ26" s="449"/>
      <c r="AK26" s="12" t="s">
        <v>162</v>
      </c>
      <c r="AL26" s="17">
        <v>60.832999999999998</v>
      </c>
    </row>
    <row r="27" spans="1:38" x14ac:dyDescent="0.15">
      <c r="A27" s="6" t="s">
        <v>353</v>
      </c>
      <c r="B27" s="3">
        <f t="shared" ca="1" si="3"/>
        <v>44368</v>
      </c>
      <c r="C27" s="20">
        <f t="shared" ca="1" si="4"/>
        <v>53.892000000000003</v>
      </c>
      <c r="D27" s="20">
        <f t="shared" ca="1" si="5"/>
        <v>49.600999999999999</v>
      </c>
      <c r="E27" s="20">
        <f t="shared" ca="1" si="6"/>
        <v>64.795000000000002</v>
      </c>
      <c r="F27" s="20">
        <f t="shared" ca="1" si="7"/>
        <v>53.466999999999999</v>
      </c>
      <c r="G27" s="20">
        <f t="shared" ca="1" si="8"/>
        <v>51.975000000000001</v>
      </c>
      <c r="H27" s="20">
        <f t="shared" ca="1" si="9"/>
        <v>55.057000000000002</v>
      </c>
      <c r="I27" s="20">
        <f t="shared" ca="1" si="10"/>
        <v>51.820999999999998</v>
      </c>
      <c r="J27" s="20">
        <f t="shared" ca="1" si="33"/>
        <v>51.174999999999997</v>
      </c>
      <c r="K27" s="20">
        <f t="shared" ca="1" si="12"/>
        <v>61.44</v>
      </c>
      <c r="L27" s="20">
        <f t="shared" ca="1" si="13"/>
        <v>51.781000000000006</v>
      </c>
      <c r="M27" s="20">
        <f t="shared" ca="1" si="14"/>
        <v>55.826000000000001</v>
      </c>
      <c r="N27" s="20">
        <f t="shared" ca="1" si="15"/>
        <v>50.47</v>
      </c>
      <c r="O27" s="20">
        <f t="shared" ca="1" si="34"/>
        <v>67.472000000000008</v>
      </c>
      <c r="P27" s="34"/>
      <c r="Q27" s="21">
        <f t="shared" ca="1" si="16"/>
        <v>58.236999999999995</v>
      </c>
      <c r="R27" s="21">
        <f t="shared" ca="1" si="17"/>
        <v>53.622999999999998</v>
      </c>
      <c r="S27" s="129">
        <f t="shared" ca="1" si="36"/>
        <v>1000</v>
      </c>
      <c r="T27" s="4">
        <f t="shared" ca="1" si="18"/>
        <v>150</v>
      </c>
      <c r="U27" s="7">
        <f t="shared" ca="1" si="19"/>
        <v>450</v>
      </c>
      <c r="V27" s="4">
        <f t="shared" ca="1" si="20"/>
        <v>15</v>
      </c>
      <c r="W27" s="4">
        <f t="shared" ca="1" si="21"/>
        <v>10</v>
      </c>
      <c r="X27" s="4">
        <f t="shared" ca="1" si="22"/>
        <v>480</v>
      </c>
      <c r="Y27" s="4">
        <f t="shared" ca="1" si="23"/>
        <v>25</v>
      </c>
      <c r="Z27" s="4">
        <f t="shared" ca="1" si="24"/>
        <v>30</v>
      </c>
      <c r="AA27" s="4">
        <f t="shared" ca="1" si="25"/>
        <v>10</v>
      </c>
      <c r="AB27" s="4">
        <f t="shared" ca="1" si="26"/>
        <v>8</v>
      </c>
      <c r="AC27" s="4">
        <f t="shared" ca="1" si="27"/>
        <v>15</v>
      </c>
      <c r="AD27" s="4">
        <f t="shared" ca="1" si="28"/>
        <v>100</v>
      </c>
      <c r="AE27" s="4">
        <f t="shared" ca="1" si="35"/>
        <v>850</v>
      </c>
      <c r="AF27" s="34"/>
      <c r="AG27" s="4">
        <f t="shared" ca="1" si="29"/>
        <v>20</v>
      </c>
      <c r="AH27" s="7">
        <f t="shared" ca="1" si="31"/>
        <v>170</v>
      </c>
      <c r="AJ27" s="447" t="s">
        <v>52</v>
      </c>
      <c r="AK27" s="9" t="s">
        <v>163</v>
      </c>
      <c r="AL27" s="10">
        <v>57.755000000000003</v>
      </c>
    </row>
    <row r="28" spans="1:38" x14ac:dyDescent="0.15">
      <c r="A28" s="6" t="s">
        <v>357</v>
      </c>
      <c r="B28" s="3">
        <f t="shared" ca="1" si="3"/>
        <v>44375</v>
      </c>
      <c r="C28" s="20">
        <f t="shared" ca="1" si="4"/>
        <v>51.153000000000006</v>
      </c>
      <c r="D28" s="20">
        <f t="shared" ca="1" si="5"/>
        <v>46.567999999999998</v>
      </c>
      <c r="E28" s="20">
        <f t="shared" ca="1" si="6"/>
        <v>64.620999999999995</v>
      </c>
      <c r="F28" s="20">
        <f t="shared" ca="1" si="7"/>
        <v>51.665999999999997</v>
      </c>
      <c r="G28" s="20">
        <f t="shared" ca="1" si="8"/>
        <v>50.484000000000002</v>
      </c>
      <c r="H28" s="20">
        <f t="shared" ca="1" si="9"/>
        <v>52.057999999999993</v>
      </c>
      <c r="I28" s="20">
        <f t="shared" ca="1" si="10"/>
        <v>49.55</v>
      </c>
      <c r="J28" s="20">
        <f t="shared" ca="1" si="33"/>
        <v>50.015999999999998</v>
      </c>
      <c r="K28" s="20">
        <f t="shared" ca="1" si="12"/>
        <v>60.835000000000001</v>
      </c>
      <c r="L28" s="20">
        <f t="shared" ca="1" si="13"/>
        <v>50.791000000000004</v>
      </c>
      <c r="M28" s="20">
        <f t="shared" ca="1" si="14"/>
        <v>54.091000000000001</v>
      </c>
      <c r="N28" s="20">
        <f t="shared" ca="1" si="15"/>
        <v>48.405000000000001</v>
      </c>
      <c r="O28" s="20">
        <f t="shared" ca="1" si="34"/>
        <v>67.375</v>
      </c>
      <c r="P28" s="34"/>
      <c r="Q28" s="21">
        <f t="shared" ca="1" si="16"/>
        <v>54.705999999999996</v>
      </c>
      <c r="R28" s="21">
        <f t="shared" ca="1" si="17"/>
        <v>50.360999999999997</v>
      </c>
      <c r="S28" s="129">
        <f t="shared" ca="1" si="36"/>
        <v>1000</v>
      </c>
      <c r="T28" s="4">
        <f t="shared" ca="1" si="18"/>
        <v>160</v>
      </c>
      <c r="U28" s="7">
        <f t="shared" ca="1" si="19"/>
        <v>500</v>
      </c>
      <c r="V28" s="4">
        <f t="shared" ca="1" si="20"/>
        <v>20</v>
      </c>
      <c r="W28" s="4">
        <f t="shared" ca="1" si="21"/>
        <v>10</v>
      </c>
      <c r="X28" s="4">
        <f t="shared" ca="1" si="22"/>
        <v>450</v>
      </c>
      <c r="Y28" s="4">
        <f t="shared" ca="1" si="23"/>
        <v>20</v>
      </c>
      <c r="Z28" s="4">
        <f t="shared" ca="1" si="24"/>
        <v>20</v>
      </c>
      <c r="AA28" s="4">
        <f t="shared" ca="1" si="25"/>
        <v>10</v>
      </c>
      <c r="AB28" s="4">
        <f t="shared" ca="1" si="26"/>
        <v>8</v>
      </c>
      <c r="AC28" s="4">
        <f t="shared" ca="1" si="27"/>
        <v>15</v>
      </c>
      <c r="AD28" s="4">
        <f t="shared" ca="1" si="28"/>
        <v>130</v>
      </c>
      <c r="AE28" s="4">
        <f t="shared" ca="1" si="35"/>
        <v>850</v>
      </c>
      <c r="AF28" s="34"/>
      <c r="AG28" s="4">
        <f t="shared" ca="1" si="29"/>
        <v>12</v>
      </c>
      <c r="AH28" s="7">
        <f t="shared" ca="1" si="31"/>
        <v>220</v>
      </c>
      <c r="AJ28" s="448"/>
      <c r="AK28" t="s">
        <v>164</v>
      </c>
      <c r="AL28" s="11">
        <v>57.741</v>
      </c>
    </row>
    <row r="29" spans="1:38" x14ac:dyDescent="0.15">
      <c r="A29" s="6" t="s">
        <v>360</v>
      </c>
      <c r="B29" s="3">
        <f t="shared" ca="1" si="3"/>
        <v>44383</v>
      </c>
      <c r="C29" s="20">
        <f t="shared" ca="1" si="4"/>
        <v>54.311999999999998</v>
      </c>
      <c r="D29" s="20">
        <f t="shared" ca="1" si="5"/>
        <v>46.932000000000002</v>
      </c>
      <c r="E29" s="20">
        <f t="shared" ca="1" si="6"/>
        <v>64.86699999999999</v>
      </c>
      <c r="F29" s="20">
        <f t="shared" ca="1" si="7"/>
        <v>53.500999999999991</v>
      </c>
      <c r="G29" s="20">
        <f t="shared" ca="1" si="8"/>
        <v>51.460999999999999</v>
      </c>
      <c r="H29" s="20">
        <f t="shared" ca="1" si="9"/>
        <v>56.727999999999994</v>
      </c>
      <c r="I29" s="20">
        <f t="shared" ca="1" si="10"/>
        <v>51.05</v>
      </c>
      <c r="J29" s="20">
        <f t="shared" ca="1" si="33"/>
        <v>50.927999999999997</v>
      </c>
      <c r="K29" s="20">
        <f t="shared" ca="1" si="12"/>
        <v>62.024999999999999</v>
      </c>
      <c r="L29" s="20">
        <f t="shared" ca="1" si="13"/>
        <v>51.494</v>
      </c>
      <c r="M29" s="20">
        <f t="shared" ca="1" si="14"/>
        <v>56.698999999999998</v>
      </c>
      <c r="N29" s="20">
        <f t="shared" ca="1" si="15"/>
        <v>49.419000000000004</v>
      </c>
      <c r="O29" s="20">
        <f t="shared" ca="1" si="34"/>
        <v>67.259999999999991</v>
      </c>
      <c r="P29" s="34"/>
      <c r="Q29" s="21">
        <f t="shared" ca="1" si="16"/>
        <v>56.089999999999996</v>
      </c>
      <c r="R29" s="21">
        <f t="shared" ca="1" si="17"/>
        <v>51.378999999999998</v>
      </c>
      <c r="S29" s="129">
        <f t="shared" ca="1" si="36"/>
        <v>1000</v>
      </c>
      <c r="T29" s="4">
        <f t="shared" ca="1" si="18"/>
        <v>140</v>
      </c>
      <c r="U29" s="7">
        <f t="shared" ca="1" si="19"/>
        <v>330</v>
      </c>
      <c r="V29" s="4">
        <f t="shared" ca="1" si="20"/>
        <v>15</v>
      </c>
      <c r="W29" s="4">
        <f t="shared" ca="1" si="21"/>
        <v>10</v>
      </c>
      <c r="X29" s="4">
        <f t="shared" ca="1" si="22"/>
        <v>420</v>
      </c>
      <c r="Y29" s="4">
        <f t="shared" ca="1" si="23"/>
        <v>20</v>
      </c>
      <c r="Z29" s="4">
        <f t="shared" ca="1" si="24"/>
        <v>20</v>
      </c>
      <c r="AA29" s="4">
        <f t="shared" ca="1" si="25"/>
        <v>10</v>
      </c>
      <c r="AB29" s="4">
        <f t="shared" ca="1" si="26"/>
        <v>8</v>
      </c>
      <c r="AC29" s="4">
        <f t="shared" ca="1" si="27"/>
        <v>15</v>
      </c>
      <c r="AD29" s="4">
        <f t="shared" ca="1" si="28"/>
        <v>140</v>
      </c>
      <c r="AE29" s="4">
        <f t="shared" ca="1" si="35"/>
        <v>900</v>
      </c>
      <c r="AF29" s="34"/>
      <c r="AG29" s="4">
        <f t="shared" ca="1" si="29"/>
        <v>15</v>
      </c>
      <c r="AH29" s="7">
        <f t="shared" ca="1" si="31"/>
        <v>200</v>
      </c>
      <c r="AJ29" s="449"/>
      <c r="AK29" s="12" t="s">
        <v>165</v>
      </c>
      <c r="AL29" s="13">
        <v>57.701000000000001</v>
      </c>
    </row>
    <row r="30" spans="1:38" x14ac:dyDescent="0.15">
      <c r="A30" s="6" t="s">
        <v>364</v>
      </c>
      <c r="B30" s="3">
        <f t="shared" ca="1" si="3"/>
        <v>44389</v>
      </c>
      <c r="C30" s="20">
        <f t="shared" ca="1" si="4"/>
        <v>53.242000000000004</v>
      </c>
      <c r="D30" s="20">
        <f t="shared" ca="1" si="5"/>
        <v>46.902000000000001</v>
      </c>
      <c r="E30" s="20">
        <f t="shared" ca="1" si="6"/>
        <v>65.073999999999998</v>
      </c>
      <c r="F30" s="20">
        <f t="shared" ca="1" si="7"/>
        <v>53.009</v>
      </c>
      <c r="G30" s="20">
        <f t="shared" ca="1" si="8"/>
        <v>51.185000000000002</v>
      </c>
      <c r="H30" s="20">
        <f t="shared" ca="1" si="9"/>
        <v>55.881999999999998</v>
      </c>
      <c r="I30" s="20">
        <f t="shared" ca="1" si="10"/>
        <v>50.730999999999995</v>
      </c>
      <c r="J30" s="20">
        <f t="shared" ca="1" si="33"/>
        <v>50.709000000000003</v>
      </c>
      <c r="K30" s="20">
        <f t="shared" ca="1" si="12"/>
        <v>61.945</v>
      </c>
      <c r="L30" s="20">
        <f t="shared" ca="1" si="13"/>
        <v>51.244</v>
      </c>
      <c r="M30" s="20">
        <f t="shared" ca="1" si="14"/>
        <v>56.197000000000003</v>
      </c>
      <c r="N30" s="20">
        <f t="shared" ca="1" si="15"/>
        <v>49.209000000000003</v>
      </c>
      <c r="O30" s="20">
        <f t="shared" ca="1" si="34"/>
        <v>67.381</v>
      </c>
      <c r="P30" s="34"/>
      <c r="Q30" s="21">
        <f t="shared" ca="1" si="16"/>
        <v>55.155999999999992</v>
      </c>
      <c r="R30" s="21">
        <f t="shared" ca="1" si="17"/>
        <v>50.843000000000004</v>
      </c>
      <c r="S30" s="129">
        <f t="shared" ca="1" si="36"/>
        <v>1100</v>
      </c>
      <c r="T30" s="4">
        <f t="shared" ca="1" si="18"/>
        <v>150</v>
      </c>
      <c r="U30" s="7">
        <f t="shared" ca="1" si="19"/>
        <v>600</v>
      </c>
      <c r="V30" s="4">
        <f t="shared" ca="1" si="20"/>
        <v>15</v>
      </c>
      <c r="W30" s="4">
        <f t="shared" ca="1" si="21"/>
        <v>10</v>
      </c>
      <c r="X30" s="4">
        <f t="shared" ca="1" si="22"/>
        <v>500</v>
      </c>
      <c r="Y30" s="4">
        <f t="shared" ca="1" si="23"/>
        <v>15</v>
      </c>
      <c r="Z30" s="4">
        <f t="shared" ca="1" si="24"/>
        <v>15</v>
      </c>
      <c r="AA30" s="4">
        <f t="shared" ca="1" si="25"/>
        <v>10</v>
      </c>
      <c r="AB30" s="4">
        <f t="shared" ca="1" si="26"/>
        <v>8</v>
      </c>
      <c r="AC30" s="4">
        <f t="shared" ca="1" si="27"/>
        <v>20</v>
      </c>
      <c r="AD30" s="4">
        <f t="shared" ca="1" si="28"/>
        <v>140</v>
      </c>
      <c r="AE30" s="4">
        <f t="shared" ca="1" si="35"/>
        <v>1100</v>
      </c>
      <c r="AF30" s="34"/>
      <c r="AG30" s="4">
        <f t="shared" ca="1" si="29"/>
        <v>15</v>
      </c>
      <c r="AH30" s="7">
        <f ca="1">INDIRECT(A30&amp;"!D53")</f>
        <v>170</v>
      </c>
      <c r="AJ30" s="447" t="s">
        <v>53</v>
      </c>
      <c r="AK30" s="9" t="s">
        <v>166</v>
      </c>
      <c r="AL30" s="10">
        <v>101.988</v>
      </c>
    </row>
    <row r="31" spans="1:38" x14ac:dyDescent="0.15">
      <c r="A31" s="6" t="s">
        <v>367</v>
      </c>
      <c r="B31" s="3">
        <f t="shared" ca="1" si="3"/>
        <v>44396</v>
      </c>
      <c r="C31" s="20">
        <f t="shared" ca="1" si="4"/>
        <v>53.631</v>
      </c>
      <c r="D31" s="20">
        <f t="shared" ca="1" si="5"/>
        <v>47.771000000000001</v>
      </c>
      <c r="E31" s="20">
        <f t="shared" ca="1" si="6"/>
        <v>65.099000000000004</v>
      </c>
      <c r="F31" s="20">
        <f t="shared" ca="1" si="7"/>
        <v>53.351999999999997</v>
      </c>
      <c r="G31" s="20">
        <f ca="1">$AL$22-INDIRECT(A31&amp;"!L16")</f>
        <v>51.66</v>
      </c>
      <c r="H31" s="20">
        <f t="shared" ca="1" si="9"/>
        <v>55.304000000000002</v>
      </c>
      <c r="I31" s="20">
        <f t="shared" ca="1" si="10"/>
        <v>51.095999999999997</v>
      </c>
      <c r="J31" s="20">
        <f t="shared" ca="1" si="33"/>
        <v>50.673000000000002</v>
      </c>
      <c r="K31" s="20">
        <f t="shared" ca="1" si="12"/>
        <v>61.936999999999998</v>
      </c>
      <c r="L31" s="20">
        <f t="shared" ca="1" si="13"/>
        <v>51.195999999999998</v>
      </c>
      <c r="M31" s="20">
        <f t="shared" ca="1" si="14"/>
        <v>56.156999999999996</v>
      </c>
      <c r="N31" s="20">
        <f t="shared" ca="1" si="15"/>
        <v>49.538000000000004</v>
      </c>
      <c r="O31" s="20">
        <f t="shared" ca="1" si="34"/>
        <v>67.44</v>
      </c>
      <c r="P31" s="34"/>
      <c r="Q31" s="21">
        <f t="shared" ca="1" si="16"/>
        <v>56.684999999999995</v>
      </c>
      <c r="R31" s="21">
        <f t="shared" ca="1" si="17"/>
        <v>54.125</v>
      </c>
      <c r="S31" s="129">
        <f t="shared" ca="1" si="36"/>
        <v>1000</v>
      </c>
      <c r="T31" s="4">
        <f t="shared" ca="1" si="18"/>
        <v>140</v>
      </c>
      <c r="U31" s="7">
        <f t="shared" ca="1" si="19"/>
        <v>500</v>
      </c>
      <c r="V31" s="4">
        <f t="shared" ca="1" si="20"/>
        <v>12</v>
      </c>
      <c r="W31" s="4">
        <f t="shared" ca="1" si="21"/>
        <v>10</v>
      </c>
      <c r="X31" s="4">
        <f t="shared" ca="1" si="22"/>
        <v>500</v>
      </c>
      <c r="Y31" s="4">
        <f t="shared" ca="1" si="23"/>
        <v>20</v>
      </c>
      <c r="Z31" s="4">
        <f t="shared" ca="1" si="24"/>
        <v>12</v>
      </c>
      <c r="AA31" s="4">
        <f t="shared" ca="1" si="25"/>
        <v>10</v>
      </c>
      <c r="AB31" s="4">
        <f t="shared" ca="1" si="26"/>
        <v>8</v>
      </c>
      <c r="AC31" s="4">
        <f t="shared" ca="1" si="27"/>
        <v>15</v>
      </c>
      <c r="AD31" s="4">
        <f t="shared" ca="1" si="28"/>
        <v>140</v>
      </c>
      <c r="AE31" s="4">
        <f t="shared" ca="1" si="35"/>
        <v>1000</v>
      </c>
      <c r="AF31" s="34"/>
      <c r="AG31" s="4">
        <f t="shared" ca="1" si="29"/>
        <v>15</v>
      </c>
      <c r="AH31" s="7">
        <f t="shared" ref="AH31:AH33" ca="1" si="37">INDIRECT(A31&amp;"!D53")</f>
        <v>160</v>
      </c>
      <c r="AJ31" s="448"/>
      <c r="AK31" t="s">
        <v>167</v>
      </c>
      <c r="AL31" s="11">
        <v>102.298</v>
      </c>
    </row>
    <row r="32" spans="1:38" x14ac:dyDescent="0.15">
      <c r="A32" s="6" t="s">
        <v>369</v>
      </c>
      <c r="B32" s="3">
        <f t="shared" ca="1" si="3"/>
        <v>44403</v>
      </c>
      <c r="C32" s="20">
        <f t="shared" ca="1" si="4"/>
        <v>52.975000000000001</v>
      </c>
      <c r="D32" s="20">
        <f t="shared" ca="1" si="5"/>
        <v>46.850999999999999</v>
      </c>
      <c r="E32" s="20">
        <f t="shared" ca="1" si="6"/>
        <v>65.099000000000004</v>
      </c>
      <c r="F32" s="20">
        <f t="shared" ca="1" si="7"/>
        <v>52.835999999999999</v>
      </c>
      <c r="G32" s="20">
        <f t="shared" ca="1" si="8"/>
        <v>51.274999999999999</v>
      </c>
      <c r="H32" s="20">
        <f t="shared" ca="1" si="9"/>
        <v>54.444999999999993</v>
      </c>
      <c r="I32" s="20">
        <f t="shared" ca="1" si="10"/>
        <v>51.823</v>
      </c>
      <c r="J32" s="20">
        <f t="shared" ca="1" si="33"/>
        <v>51.396000000000001</v>
      </c>
      <c r="K32" s="20">
        <f t="shared" ca="1" si="12"/>
        <v>61.820999999999998</v>
      </c>
      <c r="L32" s="20">
        <f t="shared" ca="1" si="13"/>
        <v>52.079000000000008</v>
      </c>
      <c r="M32" s="20">
        <f t="shared" ca="1" si="14"/>
        <v>56.983000000000004</v>
      </c>
      <c r="N32" s="20">
        <f t="shared" ca="1" si="15"/>
        <v>50.393000000000001</v>
      </c>
      <c r="O32" s="20">
        <f t="shared" ca="1" si="34"/>
        <v>67.591000000000008</v>
      </c>
      <c r="P32" s="34"/>
      <c r="Q32" s="21">
        <f t="shared" ca="1" si="16"/>
        <v>56.263999999999996</v>
      </c>
      <c r="R32" s="21">
        <f t="shared" ca="1" si="17"/>
        <v>54.206000000000003</v>
      </c>
      <c r="S32" s="129">
        <f t="shared" ca="1" si="36"/>
        <v>1000</v>
      </c>
      <c r="T32" s="4">
        <f t="shared" ca="1" si="18"/>
        <v>150</v>
      </c>
      <c r="U32" s="7">
        <f t="shared" ca="1" si="19"/>
        <v>450</v>
      </c>
      <c r="V32" s="4">
        <f t="shared" ca="1" si="20"/>
        <v>15</v>
      </c>
      <c r="W32" s="4">
        <f t="shared" ca="1" si="21"/>
        <v>10</v>
      </c>
      <c r="X32" s="4">
        <f t="shared" ca="1" si="22"/>
        <v>500</v>
      </c>
      <c r="Y32" s="4">
        <f t="shared" ca="1" si="23"/>
        <v>20</v>
      </c>
      <c r="Z32" s="4">
        <f t="shared" ca="1" si="24"/>
        <v>15</v>
      </c>
      <c r="AA32" s="4">
        <f t="shared" ca="1" si="25"/>
        <v>10</v>
      </c>
      <c r="AB32" s="4">
        <f t="shared" ca="1" si="26"/>
        <v>5</v>
      </c>
      <c r="AC32" s="4">
        <f t="shared" ca="1" si="27"/>
        <v>15</v>
      </c>
      <c r="AD32" s="4">
        <f t="shared" ca="1" si="28"/>
        <v>140</v>
      </c>
      <c r="AE32" s="4">
        <f t="shared" ca="1" si="35"/>
        <v>1200</v>
      </c>
      <c r="AF32" s="34"/>
      <c r="AG32" s="4">
        <f t="shared" ca="1" si="29"/>
        <v>15</v>
      </c>
      <c r="AH32" s="7">
        <f t="shared" ca="1" si="37"/>
        <v>180</v>
      </c>
      <c r="AJ32" s="448"/>
      <c r="AK32" t="s">
        <v>168</v>
      </c>
      <c r="AL32" s="11">
        <v>102.206</v>
      </c>
    </row>
    <row r="33" spans="1:38" x14ac:dyDescent="0.15">
      <c r="A33" s="6" t="s">
        <v>373</v>
      </c>
      <c r="B33" s="3">
        <f t="shared" ca="1" si="3"/>
        <v>44411</v>
      </c>
      <c r="C33" s="20">
        <f t="shared" ca="1" si="4"/>
        <v>53.826999999999998</v>
      </c>
      <c r="D33" s="20">
        <f t="shared" ca="1" si="5"/>
        <v>47.203999999999994</v>
      </c>
      <c r="E33" s="20">
        <f t="shared" ca="1" si="6"/>
        <v>65.174000000000007</v>
      </c>
      <c r="F33" s="20">
        <f t="shared" ca="1" si="7"/>
        <v>53.230999999999995</v>
      </c>
      <c r="G33" s="20">
        <f t="shared" ca="1" si="8"/>
        <v>51.487000000000002</v>
      </c>
      <c r="H33" s="20">
        <f t="shared" ca="1" si="9"/>
        <v>55.062999999999995</v>
      </c>
      <c r="I33" s="20">
        <f t="shared" ca="1" si="10"/>
        <v>50.95</v>
      </c>
      <c r="J33" s="20">
        <f t="shared" ca="1" si="33"/>
        <v>50.832999999999998</v>
      </c>
      <c r="K33" s="20">
        <f t="shared" ca="1" si="12"/>
        <v>61.971000000000004</v>
      </c>
      <c r="L33" s="20">
        <f t="shared" ca="1" si="13"/>
        <v>51.503</v>
      </c>
      <c r="M33" s="20">
        <f t="shared" ca="1" si="14"/>
        <v>56.052999999999997</v>
      </c>
      <c r="N33" s="20">
        <f t="shared" ca="1" si="15"/>
        <v>49.509</v>
      </c>
      <c r="O33" s="20">
        <f t="shared" ca="1" si="34"/>
        <v>67.585999999999999</v>
      </c>
      <c r="P33" s="34"/>
      <c r="Q33" s="21">
        <f t="shared" ca="1" si="16"/>
        <v>55.882999999999996</v>
      </c>
      <c r="R33" s="21">
        <f t="shared" ca="1" si="17"/>
        <v>52.81</v>
      </c>
      <c r="S33" s="129">
        <f t="shared" ca="1" si="36"/>
        <v>1100</v>
      </c>
      <c r="T33" s="4">
        <f t="shared" ca="1" si="18"/>
        <v>150</v>
      </c>
      <c r="U33" s="7">
        <f t="shared" ca="1" si="19"/>
        <v>450</v>
      </c>
      <c r="V33" s="4">
        <f t="shared" ca="1" si="20"/>
        <v>20</v>
      </c>
      <c r="W33" s="4">
        <f t="shared" ca="1" si="21"/>
        <v>10</v>
      </c>
      <c r="X33" s="4">
        <f t="shared" ca="1" si="22"/>
        <v>500</v>
      </c>
      <c r="Y33" s="4">
        <f t="shared" ca="1" si="23"/>
        <v>20</v>
      </c>
      <c r="Z33" s="4">
        <f t="shared" ca="1" si="24"/>
        <v>60</v>
      </c>
      <c r="AA33" s="4">
        <f t="shared" ca="1" si="25"/>
        <v>10</v>
      </c>
      <c r="AB33" s="4">
        <f t="shared" ca="1" si="26"/>
        <v>15</v>
      </c>
      <c r="AC33" s="4">
        <f t="shared" ca="1" si="27"/>
        <v>12</v>
      </c>
      <c r="AD33" s="4">
        <f t="shared" ca="1" si="28"/>
        <v>120</v>
      </c>
      <c r="AE33" s="4">
        <f t="shared" ca="1" si="35"/>
        <v>1100</v>
      </c>
      <c r="AF33" s="34"/>
      <c r="AG33" s="4">
        <f t="shared" ca="1" si="29"/>
        <v>15</v>
      </c>
      <c r="AH33" s="7">
        <f t="shared" ca="1" si="37"/>
        <v>180</v>
      </c>
      <c r="AJ33" s="448"/>
      <c r="AK33" t="s">
        <v>169</v>
      </c>
      <c r="AL33" s="11">
        <v>102.142</v>
      </c>
    </row>
    <row r="34" spans="1:38" x14ac:dyDescent="0.15">
      <c r="A34" s="6" t="s">
        <v>377</v>
      </c>
      <c r="B34" s="3">
        <f t="shared" ref="B34:B52" ca="1" si="38">INDIRECT(A34&amp;"!A8")</f>
        <v>44419</v>
      </c>
      <c r="C34" s="20">
        <f t="shared" ref="C34:C52" ca="1" si="39">$AL$6-INDIRECT(A34&amp;"!E9")</f>
        <v>52.886000000000003</v>
      </c>
      <c r="D34" s="20">
        <f t="shared" ref="D34:D52" ca="1" si="40">$AL$10-INDIRECT(A34&amp;"!K9")</f>
        <v>46.923000000000002</v>
      </c>
      <c r="E34" s="20">
        <f t="shared" ref="E34:E52" ca="1" si="41">$AL$13-INDIRECT(A34&amp;"!P9")</f>
        <v>65.2</v>
      </c>
      <c r="F34" s="20">
        <f t="shared" ref="F34:F52" ca="1" si="42">$AL$18-INDIRECT(A34&amp;"!F16")</f>
        <v>52.750999999999991</v>
      </c>
      <c r="G34" s="20">
        <f t="shared" ref="G34:G52" ca="1" si="43">$AL$22-INDIRECT(A34&amp;"!L16")</f>
        <v>51.131</v>
      </c>
      <c r="H34" s="20">
        <f t="shared" ref="H34:H52" ca="1" si="44">$AL$24-INDIRECT(A34&amp;"!O16")</f>
        <v>54.722999999999999</v>
      </c>
      <c r="I34" s="20">
        <f t="shared" ref="I34:I52" ca="1" si="45">$AL$26-INDIRECT(A34&amp;"!C23")</f>
        <v>50.632999999999996</v>
      </c>
      <c r="J34" s="20">
        <f t="shared" ref="J34:J50" ca="1" si="46">$AL$29-INDIRECT(A34&amp;"!H23")</f>
        <v>50.929000000000002</v>
      </c>
      <c r="K34" s="20">
        <f t="shared" ca="1" si="12"/>
        <v>61.914999999999999</v>
      </c>
      <c r="L34" s="20">
        <f t="shared" ca="1" si="13"/>
        <v>51.475999999999999</v>
      </c>
      <c r="M34" s="20">
        <f t="shared" ca="1" si="14"/>
        <v>55.686999999999998</v>
      </c>
      <c r="N34" s="20">
        <f t="shared" ca="1" si="15"/>
        <v>49.190000000000005</v>
      </c>
      <c r="O34" s="20">
        <f t="shared" ca="1" si="34"/>
        <v>67.710000000000008</v>
      </c>
      <c r="P34" s="34"/>
      <c r="Q34" s="21">
        <f t="shared" ca="1" si="16"/>
        <v>55.569999999999993</v>
      </c>
      <c r="R34" s="21">
        <f t="shared" ca="1" si="17"/>
        <v>51.635999999999996</v>
      </c>
      <c r="S34" s="129">
        <f t="shared" ca="1" si="36"/>
        <v>950</v>
      </c>
      <c r="T34" s="4">
        <f t="shared" ref="T34:T52" ca="1" si="47">INDIRECT(A34&amp;"!M11")</f>
        <v>170</v>
      </c>
      <c r="U34" s="7">
        <f t="shared" ref="U34:U52" ca="1" si="48">INDIRECT(A34&amp;"!Q11")</f>
        <v>400</v>
      </c>
      <c r="V34" s="4">
        <f t="shared" ref="V34:V52" ca="1" si="49">INDIRECT(A34&amp;"!H18")</f>
        <v>25</v>
      </c>
      <c r="W34" s="4">
        <f t="shared" ref="W34:W52" ca="1" si="50">INDIRECT(A34&amp;"!N18")</f>
        <v>10</v>
      </c>
      <c r="X34" s="4">
        <f t="shared" ref="X34:X52" ca="1" si="51">INDIRECT(A34&amp;"!P18")</f>
        <v>480</v>
      </c>
      <c r="Y34" s="4">
        <f t="shared" ref="Y34:Y52" ca="1" si="52">INDIRECT(A34&amp;"!E25")</f>
        <v>20</v>
      </c>
      <c r="Z34" s="4">
        <f t="shared" ref="Z34:Z52" ca="1" si="53">INDIRECT(A34&amp;"!J25")</f>
        <v>20</v>
      </c>
      <c r="AA34" s="4">
        <f t="shared" ref="AA34:AA52" ca="1" si="54">INDIRECT(A34&amp;"!Q25")</f>
        <v>10</v>
      </c>
      <c r="AB34" s="4">
        <f t="shared" ref="AB34:AB52" ca="1" si="55">INDIRECT(A34&amp;"!F32")</f>
        <v>8</v>
      </c>
      <c r="AC34" s="4">
        <f t="shared" ref="AC34:AC52" ca="1" si="56">INDIRECT(A34&amp;"!L32")</f>
        <v>15</v>
      </c>
      <c r="AD34" s="4">
        <f t="shared" ref="AD34:AD52" ca="1" si="57">INDIRECT(A34&amp;"!Q32")</f>
        <v>150</v>
      </c>
      <c r="AE34" s="4">
        <f t="shared" ref="AE34:AE52" ca="1" si="58">INDIRECT(A34&amp;"!I39")</f>
        <v>850</v>
      </c>
      <c r="AF34" s="34"/>
      <c r="AG34" s="4">
        <f t="shared" ref="AG34:AG52" ca="1" si="59">INDIRECT(A34&amp;"!N46")</f>
        <v>20</v>
      </c>
      <c r="AH34" s="7">
        <f t="shared" ref="AH34:AH52" ca="1" si="60">INDIRECT(A34&amp;"!D53")</f>
        <v>220</v>
      </c>
      <c r="AJ34" s="449"/>
      <c r="AK34" s="12" t="s">
        <v>170</v>
      </c>
      <c r="AL34" s="13">
        <v>102.155</v>
      </c>
    </row>
    <row r="35" spans="1:38" x14ac:dyDescent="0.15">
      <c r="A35" s="6" t="s">
        <v>379</v>
      </c>
      <c r="B35" s="3">
        <f t="shared" ca="1" si="38"/>
        <v>44425</v>
      </c>
      <c r="C35" s="20">
        <f t="shared" ca="1" si="39"/>
        <v>53.054000000000002</v>
      </c>
      <c r="D35" s="20">
        <f t="shared" ca="1" si="40"/>
        <v>46.957999999999998</v>
      </c>
      <c r="E35" s="20">
        <f t="shared" ca="1" si="41"/>
        <v>65.111999999999995</v>
      </c>
      <c r="F35" s="20">
        <f t="shared" ca="1" si="42"/>
        <v>52.838999999999999</v>
      </c>
      <c r="G35" s="20">
        <f t="shared" ca="1" si="43"/>
        <v>51.111000000000004</v>
      </c>
      <c r="H35" s="20">
        <f t="shared" ca="1" si="44"/>
        <v>54.542000000000002</v>
      </c>
      <c r="I35" s="20">
        <f t="shared" ca="1" si="45"/>
        <v>50.323</v>
      </c>
      <c r="J35" s="20">
        <f t="shared" ca="1" si="46"/>
        <v>50.673999999999999</v>
      </c>
      <c r="K35" s="20">
        <f t="shared" ref="K35:K52" ca="1" si="61">$AL$34-INDIRECT(A35&amp;"!O23")</f>
        <v>61.855000000000004</v>
      </c>
      <c r="L35" s="20">
        <f t="shared" ref="L35:L52" ca="1" si="62">$AL$38-INDIRECT(A35&amp;"!E30")</f>
        <v>51.192999999999998</v>
      </c>
      <c r="M35" s="20">
        <f t="shared" ref="M35:M52" ca="1" si="63">$AL$42-INDIRECT(A35&amp;"!J30")</f>
        <v>55.823999999999998</v>
      </c>
      <c r="N35" s="20">
        <f t="shared" ref="N35:N52" ca="1" si="64">$AL$45-INDIRECT(A35&amp;"!O30")</f>
        <v>49.066000000000003</v>
      </c>
      <c r="O35" s="20">
        <f t="shared" ca="1" si="34"/>
        <v>67.616</v>
      </c>
      <c r="P35" s="34"/>
      <c r="Q35" s="21">
        <f t="shared" ca="1" si="16"/>
        <v>55.084999999999994</v>
      </c>
      <c r="R35" s="21">
        <f t="shared" ca="1" si="17"/>
        <v>51.591999999999999</v>
      </c>
      <c r="S35" s="129">
        <f t="shared" ca="1" si="36"/>
        <v>850</v>
      </c>
      <c r="T35" s="4">
        <f t="shared" ca="1" si="47"/>
        <v>140</v>
      </c>
      <c r="U35" s="7">
        <f t="shared" ca="1" si="48"/>
        <v>450</v>
      </c>
      <c r="V35" s="4">
        <f t="shared" ca="1" si="49"/>
        <v>25</v>
      </c>
      <c r="W35" s="4">
        <f t="shared" ca="1" si="50"/>
        <v>10</v>
      </c>
      <c r="X35" s="4">
        <f t="shared" ca="1" si="51"/>
        <v>450</v>
      </c>
      <c r="Y35" s="4">
        <f t="shared" ca="1" si="52"/>
        <v>20</v>
      </c>
      <c r="Z35" s="4">
        <f t="shared" ca="1" si="53"/>
        <v>15</v>
      </c>
      <c r="AA35" s="4">
        <f t="shared" ca="1" si="54"/>
        <v>10</v>
      </c>
      <c r="AB35" s="4">
        <f t="shared" ca="1" si="55"/>
        <v>8</v>
      </c>
      <c r="AC35" s="4">
        <f t="shared" ca="1" si="56"/>
        <v>15</v>
      </c>
      <c r="AD35" s="4">
        <f t="shared" ca="1" si="57"/>
        <v>150</v>
      </c>
      <c r="AE35" s="4">
        <f t="shared" ca="1" si="58"/>
        <v>1100</v>
      </c>
      <c r="AF35" s="34"/>
      <c r="AG35" s="4">
        <f t="shared" ca="1" si="59"/>
        <v>15</v>
      </c>
      <c r="AH35" s="7">
        <f t="shared" ca="1" si="60"/>
        <v>220</v>
      </c>
      <c r="AJ35" s="447" t="s">
        <v>171</v>
      </c>
      <c r="AK35" s="9" t="s">
        <v>172</v>
      </c>
      <c r="AL35" s="10">
        <v>75.423000000000002</v>
      </c>
    </row>
    <row r="36" spans="1:38" x14ac:dyDescent="0.15">
      <c r="A36" s="6" t="s">
        <v>381</v>
      </c>
      <c r="B36" s="3">
        <f t="shared" ca="1" si="38"/>
        <v>44431</v>
      </c>
      <c r="C36" s="20">
        <f t="shared" ca="1" si="39"/>
        <v>53.578000000000003</v>
      </c>
      <c r="D36" s="20">
        <f t="shared" ca="1" si="40"/>
        <v>47.31</v>
      </c>
      <c r="E36" s="20">
        <f t="shared" ca="1" si="41"/>
        <v>65.088999999999999</v>
      </c>
      <c r="F36" s="20">
        <f t="shared" ca="1" si="42"/>
        <v>53.460999999999999</v>
      </c>
      <c r="G36" s="20">
        <f t="shared" ca="1" si="43"/>
        <v>51.683</v>
      </c>
      <c r="H36" s="20">
        <f t="shared" ca="1" si="44"/>
        <v>55.480999999999995</v>
      </c>
      <c r="I36" s="20">
        <f t="shared" ca="1" si="45"/>
        <v>51.253</v>
      </c>
      <c r="J36" s="20">
        <f t="shared" ca="1" si="46"/>
        <v>51.057000000000002</v>
      </c>
      <c r="K36" s="20">
        <f t="shared" ca="1" si="61"/>
        <v>62.13</v>
      </c>
      <c r="L36" s="20">
        <f t="shared" ca="1" si="62"/>
        <v>51.634</v>
      </c>
      <c r="M36" s="20">
        <f t="shared" ca="1" si="63"/>
        <v>56.337000000000003</v>
      </c>
      <c r="N36" s="20">
        <f t="shared" ca="1" si="64"/>
        <v>50.014000000000003</v>
      </c>
      <c r="O36" s="20">
        <f t="shared" ca="1" si="34"/>
        <v>67.721000000000004</v>
      </c>
      <c r="P36" s="34"/>
      <c r="Q36" s="21">
        <f t="shared" ca="1" si="16"/>
        <v>55.119</v>
      </c>
      <c r="R36" s="21">
        <f t="shared" ca="1" si="17"/>
        <v>53.804000000000002</v>
      </c>
      <c r="S36" s="129">
        <f t="shared" ca="1" si="36"/>
        <v>900</v>
      </c>
      <c r="T36" s="4">
        <f t="shared" ca="1" si="47"/>
        <v>150</v>
      </c>
      <c r="U36" s="7">
        <f t="shared" ca="1" si="48"/>
        <v>500</v>
      </c>
      <c r="V36" s="4">
        <f t="shared" ca="1" si="49"/>
        <v>25</v>
      </c>
      <c r="W36" s="4">
        <f t="shared" ca="1" si="50"/>
        <v>10</v>
      </c>
      <c r="X36" s="4">
        <f t="shared" ca="1" si="51"/>
        <v>410</v>
      </c>
      <c r="Y36" s="4">
        <f t="shared" ca="1" si="52"/>
        <v>20</v>
      </c>
      <c r="Z36" s="4">
        <f t="shared" ca="1" si="53"/>
        <v>15</v>
      </c>
      <c r="AA36" s="4">
        <f t="shared" ca="1" si="54"/>
        <v>10</v>
      </c>
      <c r="AB36" s="4">
        <f t="shared" ca="1" si="55"/>
        <v>8</v>
      </c>
      <c r="AC36" s="4">
        <f t="shared" ca="1" si="56"/>
        <v>15</v>
      </c>
      <c r="AD36" s="4">
        <f t="shared" ca="1" si="57"/>
        <v>140</v>
      </c>
      <c r="AE36" s="4">
        <f t="shared" ca="1" si="58"/>
        <v>850</v>
      </c>
      <c r="AF36" s="34"/>
      <c r="AG36" s="4">
        <f t="shared" ca="1" si="59"/>
        <v>15</v>
      </c>
      <c r="AH36" s="7">
        <f t="shared" ca="1" si="60"/>
        <v>150</v>
      </c>
      <c r="AJ36" s="448"/>
      <c r="AK36" t="s">
        <v>173</v>
      </c>
      <c r="AL36" s="11">
        <v>75.198999999999998</v>
      </c>
    </row>
    <row r="37" spans="1:38" x14ac:dyDescent="0.15">
      <c r="A37" s="6" t="s">
        <v>383</v>
      </c>
      <c r="B37" s="3">
        <f t="shared" ca="1" si="38"/>
        <v>44438</v>
      </c>
      <c r="C37" s="20">
        <f t="shared" ca="1" si="39"/>
        <v>53.466000000000001</v>
      </c>
      <c r="D37" s="20">
        <f t="shared" ca="1" si="40"/>
        <v>47.338999999999999</v>
      </c>
      <c r="E37" s="20">
        <f t="shared" ca="1" si="41"/>
        <v>65.131</v>
      </c>
      <c r="F37" s="20">
        <f t="shared" ca="1" si="42"/>
        <v>53.300999999999995</v>
      </c>
      <c r="G37" s="20">
        <f t="shared" ca="1" si="43"/>
        <v>51.664999999999999</v>
      </c>
      <c r="H37" s="20">
        <f t="shared" ca="1" si="44"/>
        <v>55.778999999999996</v>
      </c>
      <c r="I37" s="20">
        <f t="shared" ca="1" si="45"/>
        <v>51.370999999999995</v>
      </c>
      <c r="J37" s="20">
        <f t="shared" ca="1" si="46"/>
        <v>51.015999999999998</v>
      </c>
      <c r="K37" s="20">
        <f t="shared" ca="1" si="61"/>
        <v>61.893999999999998</v>
      </c>
      <c r="L37" s="20">
        <f t="shared" ca="1" si="62"/>
        <v>51.628</v>
      </c>
      <c r="M37" s="20">
        <f t="shared" ca="1" si="63"/>
        <v>56.094999999999999</v>
      </c>
      <c r="N37" s="20">
        <f t="shared" ca="1" si="64"/>
        <v>50.063000000000002</v>
      </c>
      <c r="O37" s="20">
        <f t="shared" ca="1" si="34"/>
        <v>67.722999999999999</v>
      </c>
      <c r="P37" s="34"/>
      <c r="Q37" s="21">
        <f t="shared" ca="1" si="16"/>
        <v>55.131</v>
      </c>
      <c r="R37" s="21">
        <f t="shared" ca="1" si="17"/>
        <v>53.759</v>
      </c>
      <c r="S37" s="129">
        <f t="shared" ca="1" si="36"/>
        <v>850</v>
      </c>
      <c r="T37" s="4">
        <f t="shared" ca="1" si="47"/>
        <v>160</v>
      </c>
      <c r="U37" s="7">
        <f t="shared" ca="1" si="48"/>
        <v>550</v>
      </c>
      <c r="V37" s="4">
        <f t="shared" ca="1" si="49"/>
        <v>30</v>
      </c>
      <c r="W37" s="4">
        <f t="shared" ca="1" si="50"/>
        <v>10</v>
      </c>
      <c r="X37" s="4">
        <f t="shared" ca="1" si="51"/>
        <v>480</v>
      </c>
      <c r="Y37" s="4">
        <f t="shared" ca="1" si="52"/>
        <v>15</v>
      </c>
      <c r="Z37" s="4">
        <f t="shared" ca="1" si="53"/>
        <v>15</v>
      </c>
      <c r="AA37" s="4">
        <f t="shared" ca="1" si="54"/>
        <v>10</v>
      </c>
      <c r="AB37" s="4">
        <f t="shared" ca="1" si="55"/>
        <v>8</v>
      </c>
      <c r="AC37" s="4">
        <f t="shared" ca="1" si="56"/>
        <v>12</v>
      </c>
      <c r="AD37" s="4">
        <f t="shared" ca="1" si="57"/>
        <v>150</v>
      </c>
      <c r="AE37" s="4">
        <f t="shared" ca="1" si="58"/>
        <v>1000</v>
      </c>
      <c r="AF37" s="34"/>
      <c r="AG37" s="4">
        <f t="shared" ca="1" si="59"/>
        <v>15</v>
      </c>
      <c r="AH37" s="7">
        <f t="shared" ca="1" si="60"/>
        <v>180</v>
      </c>
      <c r="AJ37" s="448"/>
      <c r="AK37" t="s">
        <v>174</v>
      </c>
      <c r="AL37" s="11">
        <v>75.236999999999995</v>
      </c>
    </row>
    <row r="38" spans="1:38" x14ac:dyDescent="0.15">
      <c r="A38" s="6" t="s">
        <v>386</v>
      </c>
      <c r="B38" s="3">
        <f t="shared" ca="1" si="38"/>
        <v>44445</v>
      </c>
      <c r="C38" s="20">
        <f t="shared" ca="1" si="39"/>
        <v>53.617000000000004</v>
      </c>
      <c r="D38" s="20">
        <f t="shared" ca="1" si="40"/>
        <v>47.382999999999996</v>
      </c>
      <c r="E38" s="20">
        <f t="shared" ca="1" si="41"/>
        <v>65.072000000000003</v>
      </c>
      <c r="F38" s="20">
        <f t="shared" ca="1" si="42"/>
        <v>53.348999999999997</v>
      </c>
      <c r="G38" s="20">
        <f t="shared" ca="1" si="43"/>
        <v>51.741</v>
      </c>
      <c r="H38" s="20">
        <f t="shared" ca="1" si="44"/>
        <v>56.091999999999999</v>
      </c>
      <c r="I38" s="20">
        <f t="shared" ca="1" si="45"/>
        <v>51.497999999999998</v>
      </c>
      <c r="J38" s="20">
        <f t="shared" ca="1" si="46"/>
        <v>51.088000000000001</v>
      </c>
      <c r="K38" s="20">
        <f t="shared" ca="1" si="61"/>
        <v>61.774999999999999</v>
      </c>
      <c r="L38" s="20">
        <f t="shared" ca="1" si="62"/>
        <v>51.719000000000008</v>
      </c>
      <c r="M38" s="20">
        <f t="shared" ca="1" si="63"/>
        <v>56.084000000000003</v>
      </c>
      <c r="N38" s="20">
        <f t="shared" ca="1" si="64"/>
        <v>50.191000000000003</v>
      </c>
      <c r="O38" s="20">
        <f t="shared" ca="1" si="34"/>
        <v>67.706000000000003</v>
      </c>
      <c r="P38" s="34"/>
      <c r="Q38" s="21">
        <f t="shared" ca="1" si="16"/>
        <v>58.521000000000001</v>
      </c>
      <c r="R38" s="21">
        <f t="shared" ca="1" si="17"/>
        <v>53.763999999999996</v>
      </c>
      <c r="S38" s="129">
        <f t="shared" ca="1" si="36"/>
        <v>950</v>
      </c>
      <c r="T38" s="4">
        <f t="shared" ca="1" si="47"/>
        <v>160</v>
      </c>
      <c r="U38" s="7">
        <f t="shared" ca="1" si="48"/>
        <v>220</v>
      </c>
      <c r="V38" s="4">
        <f t="shared" ca="1" si="49"/>
        <v>30</v>
      </c>
      <c r="W38" s="4">
        <f t="shared" ca="1" si="50"/>
        <v>10</v>
      </c>
      <c r="X38" s="4">
        <f t="shared" ca="1" si="51"/>
        <v>410</v>
      </c>
      <c r="Y38" s="4">
        <f t="shared" ca="1" si="52"/>
        <v>20</v>
      </c>
      <c r="Z38" s="4">
        <f t="shared" ca="1" si="53"/>
        <v>15</v>
      </c>
      <c r="AA38" s="4">
        <f t="shared" ca="1" si="54"/>
        <v>10</v>
      </c>
      <c r="AB38" s="4">
        <f t="shared" ca="1" si="55"/>
        <v>8</v>
      </c>
      <c r="AC38" s="4">
        <f t="shared" ca="1" si="56"/>
        <v>15</v>
      </c>
      <c r="AD38" s="4">
        <f t="shared" ca="1" si="57"/>
        <v>140</v>
      </c>
      <c r="AE38" s="4">
        <f t="shared" ca="1" si="58"/>
        <v>800</v>
      </c>
      <c r="AF38" s="34"/>
      <c r="AG38" s="4">
        <f t="shared" ca="1" si="59"/>
        <v>25</v>
      </c>
      <c r="AH38" s="7">
        <f t="shared" ca="1" si="60"/>
        <v>200</v>
      </c>
      <c r="AJ38" s="449"/>
      <c r="AK38" s="12" t="s">
        <v>175</v>
      </c>
      <c r="AL38" s="13">
        <v>75.206000000000003</v>
      </c>
    </row>
    <row r="39" spans="1:38" x14ac:dyDescent="0.15">
      <c r="A39" s="6" t="s">
        <v>388</v>
      </c>
      <c r="B39" s="3">
        <f t="shared" ca="1" si="38"/>
        <v>44452</v>
      </c>
      <c r="C39" s="20">
        <f t="shared" ca="1" si="39"/>
        <v>54.222000000000001</v>
      </c>
      <c r="D39" s="20">
        <f t="shared" ca="1" si="40"/>
        <v>47.557000000000002</v>
      </c>
      <c r="E39" s="20">
        <f t="shared" ca="1" si="41"/>
        <v>65.356999999999999</v>
      </c>
      <c r="F39" s="20">
        <f t="shared" ca="1" si="42"/>
        <v>53.765999999999991</v>
      </c>
      <c r="G39" s="20">
        <f t="shared" ca="1" si="43"/>
        <v>51.948</v>
      </c>
      <c r="H39" s="20">
        <f t="shared" ca="1" si="44"/>
        <v>56.828999999999994</v>
      </c>
      <c r="I39" s="20">
        <f t="shared" ca="1" si="45"/>
        <v>51.78</v>
      </c>
      <c r="J39" s="20">
        <f t="shared" ca="1" si="46"/>
        <v>51.204000000000001</v>
      </c>
      <c r="K39" s="20">
        <f t="shared" ca="1" si="61"/>
        <v>62.117000000000004</v>
      </c>
      <c r="L39" s="20">
        <f t="shared" ca="1" si="62"/>
        <v>51.869</v>
      </c>
      <c r="M39" s="20">
        <f t="shared" ca="1" si="63"/>
        <v>56.665999999999997</v>
      </c>
      <c r="N39" s="20">
        <f t="shared" ca="1" si="64"/>
        <v>50.435000000000002</v>
      </c>
      <c r="O39" s="20">
        <f t="shared" ca="1" si="34"/>
        <v>67.736999999999995</v>
      </c>
      <c r="P39" s="34"/>
      <c r="Q39" s="21">
        <f t="shared" ca="1" si="16"/>
        <v>59.331999999999994</v>
      </c>
      <c r="R39" s="21">
        <f t="shared" ca="1" si="17"/>
        <v>54.277999999999999</v>
      </c>
      <c r="S39" s="129">
        <f t="shared" ca="1" si="36"/>
        <v>1050</v>
      </c>
      <c r="T39" s="4">
        <f t="shared" ca="1" si="47"/>
        <v>170</v>
      </c>
      <c r="U39" s="7">
        <f t="shared" ca="1" si="48"/>
        <v>500</v>
      </c>
      <c r="V39" s="4">
        <f t="shared" ca="1" si="49"/>
        <v>35</v>
      </c>
      <c r="W39" s="4">
        <f t="shared" ca="1" si="50"/>
        <v>10</v>
      </c>
      <c r="X39" s="4">
        <f t="shared" ca="1" si="51"/>
        <v>420</v>
      </c>
      <c r="Y39" s="4">
        <f t="shared" ca="1" si="52"/>
        <v>15</v>
      </c>
      <c r="Z39" s="4">
        <f t="shared" ca="1" si="53"/>
        <v>25</v>
      </c>
      <c r="AA39" s="4">
        <f t="shared" ca="1" si="54"/>
        <v>10</v>
      </c>
      <c r="AB39" s="4">
        <f t="shared" ca="1" si="55"/>
        <v>8</v>
      </c>
      <c r="AC39" s="4">
        <f t="shared" ca="1" si="56"/>
        <v>12</v>
      </c>
      <c r="AD39" s="4">
        <f t="shared" ca="1" si="57"/>
        <v>150</v>
      </c>
      <c r="AE39" s="4">
        <f t="shared" ca="1" si="58"/>
        <v>950</v>
      </c>
      <c r="AF39" s="34"/>
      <c r="AG39" s="4">
        <f t="shared" ca="1" si="59"/>
        <v>25</v>
      </c>
      <c r="AH39" s="7">
        <f t="shared" ca="1" si="60"/>
        <v>180</v>
      </c>
      <c r="AJ39" s="447" t="s">
        <v>70</v>
      </c>
      <c r="AK39" s="9" t="s">
        <v>176</v>
      </c>
      <c r="AL39" s="10">
        <v>85.17</v>
      </c>
    </row>
    <row r="40" spans="1:38" x14ac:dyDescent="0.15">
      <c r="A40" s="6" t="s">
        <v>390</v>
      </c>
      <c r="B40" s="3">
        <f t="shared" ca="1" si="38"/>
        <v>44460</v>
      </c>
      <c r="C40" s="20">
        <f t="shared" ca="1" si="39"/>
        <v>54.597999999999999</v>
      </c>
      <c r="D40" s="20">
        <f t="shared" ca="1" si="40"/>
        <v>47.617999999999995</v>
      </c>
      <c r="E40" s="20">
        <f t="shared" ca="1" si="41"/>
        <v>65.554000000000002</v>
      </c>
      <c r="F40" s="20">
        <f t="shared" ca="1" si="42"/>
        <v>53.951999999999998</v>
      </c>
      <c r="G40" s="20">
        <f t="shared" ca="1" si="43"/>
        <v>52.034999999999997</v>
      </c>
      <c r="H40" s="20">
        <f t="shared" ca="1" si="44"/>
        <v>57.111999999999995</v>
      </c>
      <c r="I40" s="20">
        <f t="shared" ca="1" si="45"/>
        <v>51.896000000000001</v>
      </c>
      <c r="J40" s="20">
        <f t="shared" ca="1" si="46"/>
        <v>51.265999999999998</v>
      </c>
      <c r="K40" s="20">
        <f t="shared" ca="1" si="61"/>
        <v>62.307000000000002</v>
      </c>
      <c r="L40" s="20">
        <f t="shared" ca="1" si="62"/>
        <v>51.951999999999998</v>
      </c>
      <c r="M40" s="20">
        <f t="shared" ca="1" si="63"/>
        <v>56.941000000000003</v>
      </c>
      <c r="N40" s="20">
        <f t="shared" ca="1" si="64"/>
        <v>50.534000000000006</v>
      </c>
      <c r="O40" s="20">
        <f t="shared" ca="1" si="34"/>
        <v>67.853000000000009</v>
      </c>
      <c r="P40" s="34"/>
      <c r="Q40" s="21">
        <f t="shared" ca="1" si="16"/>
        <v>59.700999999999993</v>
      </c>
      <c r="R40" s="21">
        <f t="shared" ca="1" si="17"/>
        <v>54.474000000000004</v>
      </c>
      <c r="S40" s="342">
        <f ca="1">INDIRECT(A40&amp;"!$F$11")</f>
        <v>900</v>
      </c>
      <c r="T40" s="4">
        <f t="shared" ca="1" si="47"/>
        <v>160</v>
      </c>
      <c r="U40" s="7">
        <f t="shared" ca="1" si="48"/>
        <v>500</v>
      </c>
      <c r="V40" s="4">
        <f t="shared" ca="1" si="49"/>
        <v>35</v>
      </c>
      <c r="W40" s="4">
        <f t="shared" ca="1" si="50"/>
        <v>10</v>
      </c>
      <c r="X40" s="4">
        <f t="shared" ca="1" si="51"/>
        <v>450</v>
      </c>
      <c r="Y40" s="4">
        <f t="shared" ca="1" si="52"/>
        <v>20</v>
      </c>
      <c r="Z40" s="4">
        <f t="shared" ca="1" si="53"/>
        <v>25</v>
      </c>
      <c r="AA40" s="4">
        <f t="shared" ca="1" si="54"/>
        <v>8</v>
      </c>
      <c r="AB40" s="4">
        <f t="shared" ca="1" si="55"/>
        <v>8</v>
      </c>
      <c r="AC40" s="4">
        <f t="shared" ca="1" si="56"/>
        <v>20</v>
      </c>
      <c r="AD40" s="4">
        <f t="shared" ca="1" si="57"/>
        <v>140</v>
      </c>
      <c r="AE40" s="4">
        <f t="shared" ca="1" si="58"/>
        <v>950</v>
      </c>
      <c r="AF40" s="34"/>
      <c r="AG40" s="4">
        <f t="shared" ca="1" si="59"/>
        <v>20</v>
      </c>
      <c r="AH40" s="7">
        <f t="shared" ca="1" si="60"/>
        <v>200</v>
      </c>
      <c r="AJ40" s="448"/>
      <c r="AK40" t="s">
        <v>177</v>
      </c>
      <c r="AL40" s="11">
        <v>85.103999999999999</v>
      </c>
    </row>
    <row r="41" spans="1:38" x14ac:dyDescent="0.15">
      <c r="A41" s="6" t="s">
        <v>391</v>
      </c>
      <c r="B41" s="3">
        <f t="shared" ca="1" si="38"/>
        <v>44466</v>
      </c>
      <c r="C41" s="20">
        <f t="shared" ca="1" si="39"/>
        <v>54.314999999999998</v>
      </c>
      <c r="D41" s="20">
        <f t="shared" ca="1" si="40"/>
        <v>47.585999999999999</v>
      </c>
      <c r="E41" s="20">
        <f t="shared" ca="1" si="41"/>
        <v>65.578999999999994</v>
      </c>
      <c r="F41" s="20">
        <f t="shared" ca="1" si="42"/>
        <v>53.788999999999994</v>
      </c>
      <c r="G41" s="20">
        <f t="shared" ca="1" si="43"/>
        <v>51.957999999999998</v>
      </c>
      <c r="H41" s="20">
        <f t="shared" ca="1" si="44"/>
        <v>56.548000000000002</v>
      </c>
      <c r="I41" s="20">
        <f t="shared" ca="1" si="45"/>
        <v>51.704000000000001</v>
      </c>
      <c r="J41" s="20">
        <f t="shared" ca="1" si="46"/>
        <v>51.201000000000001</v>
      </c>
      <c r="K41" s="20">
        <f t="shared" ca="1" si="61"/>
        <v>62.277999999999999</v>
      </c>
      <c r="L41" s="20">
        <f t="shared" ca="1" si="62"/>
        <v>51.89</v>
      </c>
      <c r="M41" s="20">
        <f t="shared" ca="1" si="63"/>
        <v>56.686999999999998</v>
      </c>
      <c r="N41" s="20">
        <f t="shared" ca="1" si="64"/>
        <v>50.392000000000003</v>
      </c>
      <c r="O41" s="20">
        <f t="shared" ca="1" si="34"/>
        <v>67.98599999999999</v>
      </c>
      <c r="P41" s="34"/>
      <c r="Q41" s="21">
        <f t="shared" ca="1" si="16"/>
        <v>59.426999999999992</v>
      </c>
      <c r="R41" s="21">
        <f t="shared" ca="1" si="17"/>
        <v>54.058999999999997</v>
      </c>
      <c r="S41" s="129">
        <f t="shared" ca="1" si="36"/>
        <v>1000</v>
      </c>
      <c r="T41" s="4">
        <f t="shared" ca="1" si="47"/>
        <v>170</v>
      </c>
      <c r="U41" s="7">
        <f t="shared" ca="1" si="48"/>
        <v>480</v>
      </c>
      <c r="V41" s="4">
        <f t="shared" ca="1" si="49"/>
        <v>35</v>
      </c>
      <c r="W41" s="4">
        <f t="shared" ca="1" si="50"/>
        <v>10</v>
      </c>
      <c r="X41" s="4">
        <f t="shared" ca="1" si="51"/>
        <v>400</v>
      </c>
      <c r="Y41" s="4">
        <f t="shared" ca="1" si="52"/>
        <v>20</v>
      </c>
      <c r="Z41" s="4">
        <f t="shared" ca="1" si="53"/>
        <v>25</v>
      </c>
      <c r="AA41" s="4">
        <f t="shared" ca="1" si="54"/>
        <v>8</v>
      </c>
      <c r="AB41" s="4">
        <f t="shared" ca="1" si="55"/>
        <v>8</v>
      </c>
      <c r="AC41" s="4">
        <f t="shared" ca="1" si="56"/>
        <v>12</v>
      </c>
      <c r="AD41" s="4">
        <f t="shared" ca="1" si="57"/>
        <v>140</v>
      </c>
      <c r="AE41" s="4">
        <f t="shared" ca="1" si="58"/>
        <v>1100</v>
      </c>
      <c r="AF41" s="34"/>
      <c r="AG41" s="4">
        <f t="shared" ca="1" si="59"/>
        <v>25</v>
      </c>
      <c r="AH41" s="7">
        <f t="shared" ca="1" si="60"/>
        <v>220</v>
      </c>
      <c r="AJ41" s="448"/>
      <c r="AK41" t="s">
        <v>178</v>
      </c>
      <c r="AL41" s="11">
        <v>85.061999999999998</v>
      </c>
    </row>
    <row r="42" spans="1:38" x14ac:dyDescent="0.15">
      <c r="A42" s="6" t="s">
        <v>393</v>
      </c>
      <c r="B42" s="33">
        <f t="shared" ca="1" si="38"/>
        <v>44475</v>
      </c>
      <c r="C42" s="20">
        <f t="shared" ca="1" si="39"/>
        <v>58.413000000000004</v>
      </c>
      <c r="D42" s="20">
        <f t="shared" ca="1" si="40"/>
        <v>55.44</v>
      </c>
      <c r="E42" s="20">
        <f t="shared" ca="1" si="41"/>
        <v>65.751999999999995</v>
      </c>
      <c r="F42" s="20">
        <f t="shared" ca="1" si="42"/>
        <v>56.286999999999992</v>
      </c>
      <c r="G42" s="20">
        <f t="shared" ca="1" si="43"/>
        <v>53.655999999999999</v>
      </c>
      <c r="H42" s="20">
        <f t="shared" ca="1" si="44"/>
        <v>58.683</v>
      </c>
      <c r="I42" s="20">
        <f t="shared" ca="1" si="45"/>
        <v>54.357999999999997</v>
      </c>
      <c r="J42" s="20">
        <f t="shared" ca="1" si="46"/>
        <v>51.989000000000004</v>
      </c>
      <c r="K42" s="20">
        <f t="shared" ca="1" si="61"/>
        <v>62.856000000000002</v>
      </c>
      <c r="L42" s="20">
        <f t="shared" ca="1" si="62"/>
        <v>53.088999999999999</v>
      </c>
      <c r="M42" s="20">
        <f t="shared" ca="1" si="63"/>
        <v>58.935000000000002</v>
      </c>
      <c r="N42" s="20">
        <f t="shared" ca="1" si="64"/>
        <v>54.408000000000001</v>
      </c>
      <c r="O42" s="20">
        <f t="shared" ca="1" si="34"/>
        <v>67.942999999999998</v>
      </c>
      <c r="P42" s="34"/>
      <c r="Q42" s="21">
        <f t="shared" ca="1" si="16"/>
        <v>60.977999999999994</v>
      </c>
      <c r="R42" s="21">
        <f t="shared" ca="1" si="17"/>
        <v>57.603000000000002</v>
      </c>
      <c r="S42" s="129">
        <f t="shared" ca="1" si="36"/>
        <v>1000</v>
      </c>
      <c r="T42" s="4">
        <f t="shared" ca="1" si="47"/>
        <v>160</v>
      </c>
      <c r="U42" s="7">
        <f t="shared" ca="1" si="48"/>
        <v>420</v>
      </c>
      <c r="V42" s="4">
        <f t="shared" ca="1" si="49"/>
        <v>35</v>
      </c>
      <c r="W42" s="4">
        <f t="shared" ca="1" si="50"/>
        <v>10</v>
      </c>
      <c r="X42" s="4">
        <f t="shared" ca="1" si="51"/>
        <v>380</v>
      </c>
      <c r="Y42" s="4">
        <f t="shared" ca="1" si="52"/>
        <v>12</v>
      </c>
      <c r="Z42" s="4">
        <f t="shared" ca="1" si="53"/>
        <v>45</v>
      </c>
      <c r="AA42" s="4">
        <f t="shared" ca="1" si="54"/>
        <v>8</v>
      </c>
      <c r="AB42" s="4">
        <f t="shared" ca="1" si="55"/>
        <v>8</v>
      </c>
      <c r="AC42" s="4">
        <f t="shared" ca="1" si="56"/>
        <v>20</v>
      </c>
      <c r="AD42" s="4">
        <f t="shared" ca="1" si="57"/>
        <v>140</v>
      </c>
      <c r="AE42" s="4">
        <f t="shared" ca="1" si="58"/>
        <v>800</v>
      </c>
      <c r="AF42" s="34"/>
      <c r="AG42" s="4">
        <f t="shared" ca="1" si="59"/>
        <v>25</v>
      </c>
      <c r="AH42" s="7">
        <f t="shared" ca="1" si="60"/>
        <v>210</v>
      </c>
      <c r="AJ42" s="449"/>
      <c r="AK42" s="12" t="s">
        <v>179</v>
      </c>
      <c r="AL42" s="13">
        <v>85.106999999999999</v>
      </c>
    </row>
    <row r="43" spans="1:38" x14ac:dyDescent="0.15">
      <c r="A43" s="6" t="s">
        <v>396</v>
      </c>
      <c r="B43" s="3">
        <f t="shared" ca="1" si="38"/>
        <v>44480</v>
      </c>
      <c r="C43" s="20">
        <f t="shared" ca="1" si="39"/>
        <v>54.582000000000001</v>
      </c>
      <c r="D43" s="20">
        <f t="shared" ca="1" si="40"/>
        <v>47.021000000000001</v>
      </c>
      <c r="E43" s="20">
        <f t="shared" ca="1" si="41"/>
        <v>65.727999999999994</v>
      </c>
      <c r="F43" s="20">
        <f t="shared" ca="1" si="42"/>
        <v>53.534999999999997</v>
      </c>
      <c r="G43" s="20">
        <f t="shared" ca="1" si="43"/>
        <v>51.442999999999998</v>
      </c>
      <c r="H43" s="20">
        <f t="shared" ca="1" si="44"/>
        <v>56.570999999999998</v>
      </c>
      <c r="I43" s="20">
        <f t="shared" ca="1" si="45"/>
        <v>51.168999999999997</v>
      </c>
      <c r="J43" s="20">
        <f t="shared" ca="1" si="46"/>
        <v>50.853000000000002</v>
      </c>
      <c r="K43" s="20">
        <f t="shared" ca="1" si="61"/>
        <v>62.292000000000002</v>
      </c>
      <c r="L43" s="20">
        <f t="shared" ca="1" si="62"/>
        <v>51.448000000000008</v>
      </c>
      <c r="M43" s="20">
        <f t="shared" ca="1" si="63"/>
        <v>56.721999999999994</v>
      </c>
      <c r="N43" s="20">
        <f t="shared" ca="1" si="64"/>
        <v>49.565000000000005</v>
      </c>
      <c r="O43" s="20">
        <f t="shared" ca="1" si="34"/>
        <v>68.013000000000005</v>
      </c>
      <c r="P43" s="34"/>
      <c r="Q43" s="21">
        <f t="shared" ca="1" si="16"/>
        <v>59.059999999999995</v>
      </c>
      <c r="R43" s="21">
        <f t="shared" ca="1" si="17"/>
        <v>53.491999999999997</v>
      </c>
      <c r="S43" s="129">
        <f t="shared" ca="1" si="36"/>
        <v>850</v>
      </c>
      <c r="T43" s="4">
        <f t="shared" ca="1" si="47"/>
        <v>170</v>
      </c>
      <c r="U43" s="7">
        <f t="shared" ca="1" si="48"/>
        <v>420</v>
      </c>
      <c r="V43" s="4">
        <f t="shared" ca="1" si="49"/>
        <v>30</v>
      </c>
      <c r="W43" s="4">
        <f t="shared" ca="1" si="50"/>
        <v>10</v>
      </c>
      <c r="X43" s="4">
        <f t="shared" ca="1" si="51"/>
        <v>380</v>
      </c>
      <c r="Y43" s="4">
        <f t="shared" ca="1" si="52"/>
        <v>20</v>
      </c>
      <c r="Z43" s="4">
        <f t="shared" ca="1" si="53"/>
        <v>25</v>
      </c>
      <c r="AA43" s="4">
        <f t="shared" ca="1" si="54"/>
        <v>10</v>
      </c>
      <c r="AB43" s="4">
        <f t="shared" ca="1" si="55"/>
        <v>8</v>
      </c>
      <c r="AC43" s="4">
        <f t="shared" ca="1" si="56"/>
        <v>12</v>
      </c>
      <c r="AD43" s="4">
        <f t="shared" ca="1" si="57"/>
        <v>150</v>
      </c>
      <c r="AE43" s="4">
        <f t="shared" ca="1" si="58"/>
        <v>1000</v>
      </c>
      <c r="AF43" s="34"/>
      <c r="AG43" s="4">
        <f t="shared" ca="1" si="59"/>
        <v>15</v>
      </c>
      <c r="AH43" s="7">
        <f t="shared" ca="1" si="60"/>
        <v>230</v>
      </c>
      <c r="AJ43" s="447" t="s">
        <v>71</v>
      </c>
      <c r="AK43" s="9" t="s">
        <v>180</v>
      </c>
      <c r="AL43" s="10">
        <v>57.084000000000003</v>
      </c>
    </row>
    <row r="44" spans="1:38" x14ac:dyDescent="0.15">
      <c r="A44" s="6" t="s">
        <v>397</v>
      </c>
      <c r="B44" s="3">
        <f t="shared" ca="1" si="38"/>
        <v>44487</v>
      </c>
      <c r="C44" s="20">
        <f t="shared" ca="1" si="39"/>
        <v>53.865000000000002</v>
      </c>
      <c r="D44" s="20">
        <f t="shared" ca="1" si="40"/>
        <v>46.929000000000002</v>
      </c>
      <c r="E44" s="20">
        <f t="shared" ca="1" si="41"/>
        <v>65.468999999999994</v>
      </c>
      <c r="F44" s="20">
        <f t="shared" ca="1" si="42"/>
        <v>53.087999999999994</v>
      </c>
      <c r="G44" s="20">
        <f t="shared" ca="1" si="43"/>
        <v>51.188000000000002</v>
      </c>
      <c r="H44" s="20">
        <f t="shared" ca="1" si="44"/>
        <v>55.019999999999996</v>
      </c>
      <c r="I44" s="20">
        <f t="shared" ca="1" si="45"/>
        <v>50.483999999999995</v>
      </c>
      <c r="J44" s="20">
        <f t="shared" ca="1" si="46"/>
        <v>50.683</v>
      </c>
      <c r="K44" s="20">
        <f t="shared" ca="1" si="61"/>
        <v>62.003</v>
      </c>
      <c r="L44" s="20">
        <f t="shared" ca="1" si="62"/>
        <v>51.238</v>
      </c>
      <c r="M44" s="20">
        <f t="shared" ca="1" si="63"/>
        <v>56.106999999999999</v>
      </c>
      <c r="N44" s="20">
        <f t="shared" ca="1" si="64"/>
        <v>49.165000000000006</v>
      </c>
      <c r="O44" s="20">
        <f t="shared" ca="1" si="34"/>
        <v>68.049000000000007</v>
      </c>
      <c r="P44" s="34"/>
      <c r="Q44" s="21">
        <f t="shared" ca="1" si="16"/>
        <v>58.481999999999999</v>
      </c>
      <c r="R44" s="21">
        <f t="shared" ca="1" si="17"/>
        <v>52.802999999999997</v>
      </c>
      <c r="S44" s="129">
        <f t="shared" ca="1" si="36"/>
        <v>950</v>
      </c>
      <c r="T44" s="4">
        <f t="shared" ca="1" si="47"/>
        <v>160</v>
      </c>
      <c r="U44" s="7">
        <f t="shared" ca="1" si="48"/>
        <v>400</v>
      </c>
      <c r="V44" s="4">
        <f t="shared" ca="1" si="49"/>
        <v>30</v>
      </c>
      <c r="W44" s="4">
        <f t="shared" ca="1" si="50"/>
        <v>10</v>
      </c>
      <c r="X44" s="4">
        <f t="shared" ca="1" si="51"/>
        <v>400</v>
      </c>
      <c r="Y44" s="4">
        <f t="shared" ca="1" si="52"/>
        <v>30</v>
      </c>
      <c r="Z44" s="4">
        <f t="shared" ca="1" si="53"/>
        <v>12</v>
      </c>
      <c r="AA44" s="4">
        <f t="shared" ca="1" si="54"/>
        <v>10</v>
      </c>
      <c r="AB44" s="4">
        <f t="shared" ca="1" si="55"/>
        <v>8</v>
      </c>
      <c r="AC44" s="4">
        <f t="shared" ca="1" si="56"/>
        <v>20</v>
      </c>
      <c r="AD44" s="4">
        <f t="shared" ca="1" si="57"/>
        <v>150</v>
      </c>
      <c r="AE44" s="4">
        <f t="shared" ca="1" si="58"/>
        <v>750</v>
      </c>
      <c r="AF44" s="34"/>
      <c r="AG44" s="4">
        <f t="shared" ca="1" si="59"/>
        <v>20</v>
      </c>
      <c r="AH44" s="7">
        <f t="shared" ca="1" si="60"/>
        <v>200</v>
      </c>
      <c r="AJ44" s="448"/>
      <c r="AK44" t="s">
        <v>181</v>
      </c>
      <c r="AL44" s="11">
        <v>57.067</v>
      </c>
    </row>
    <row r="45" spans="1:38" x14ac:dyDescent="0.15">
      <c r="A45" s="6" t="s">
        <v>399</v>
      </c>
      <c r="B45" s="3">
        <f t="shared" ca="1" si="38"/>
        <v>44494</v>
      </c>
      <c r="C45" s="20">
        <f t="shared" ca="1" si="39"/>
        <v>54.044000000000004</v>
      </c>
      <c r="D45" s="20">
        <f t="shared" ca="1" si="40"/>
        <v>47.060999999999993</v>
      </c>
      <c r="E45" s="20">
        <f t="shared" ca="1" si="41"/>
        <v>65.370999999999995</v>
      </c>
      <c r="F45" s="20">
        <f t="shared" ca="1" si="42"/>
        <v>53.215999999999994</v>
      </c>
      <c r="G45" s="20">
        <f t="shared" ca="1" si="43"/>
        <v>51.34</v>
      </c>
      <c r="H45" s="20">
        <f t="shared" ca="1" si="44"/>
        <v>55.286000000000001</v>
      </c>
      <c r="I45" s="20">
        <f t="shared" ca="1" si="45"/>
        <v>50.593999999999994</v>
      </c>
      <c r="J45" s="20">
        <f t="shared" ca="1" si="46"/>
        <v>50.978999999999999</v>
      </c>
      <c r="K45" s="20">
        <f t="shared" ca="1" si="61"/>
        <v>62.198999999999998</v>
      </c>
      <c r="L45" s="20">
        <f t="shared" ca="1" si="62"/>
        <v>51.353999999999999</v>
      </c>
      <c r="M45" s="20">
        <f t="shared" ca="1" si="63"/>
        <v>56.262999999999998</v>
      </c>
      <c r="N45" s="20">
        <f t="shared" ca="1" si="64"/>
        <v>49.282000000000004</v>
      </c>
      <c r="O45" s="20">
        <f t="shared" ca="1" si="34"/>
        <v>68.195999999999998</v>
      </c>
      <c r="P45" s="34"/>
      <c r="Q45" s="21">
        <f t="shared" ca="1" si="16"/>
        <v>58.481999999999999</v>
      </c>
      <c r="R45" s="21">
        <f t="shared" ca="1" si="17"/>
        <v>53.018999999999998</v>
      </c>
      <c r="S45" s="129">
        <f t="shared" ca="1" si="36"/>
        <v>800</v>
      </c>
      <c r="T45" s="4">
        <f t="shared" ca="1" si="47"/>
        <v>150</v>
      </c>
      <c r="U45" s="7">
        <f t="shared" ca="1" si="48"/>
        <v>380</v>
      </c>
      <c r="V45" s="4">
        <f t="shared" ca="1" si="49"/>
        <v>30</v>
      </c>
      <c r="W45" s="4">
        <f t="shared" ca="1" si="50"/>
        <v>10</v>
      </c>
      <c r="X45" s="4">
        <f t="shared" ca="1" si="51"/>
        <v>450</v>
      </c>
      <c r="Y45" s="4">
        <f t="shared" ca="1" si="52"/>
        <v>25</v>
      </c>
      <c r="Z45" s="4">
        <f t="shared" ca="1" si="53"/>
        <v>15</v>
      </c>
      <c r="AA45" s="4">
        <f t="shared" ca="1" si="54"/>
        <v>10</v>
      </c>
      <c r="AB45" s="4">
        <f t="shared" ca="1" si="55"/>
        <v>8</v>
      </c>
      <c r="AC45" s="4">
        <f t="shared" ca="1" si="56"/>
        <v>12</v>
      </c>
      <c r="AD45" s="4">
        <f t="shared" ca="1" si="57"/>
        <v>160</v>
      </c>
      <c r="AE45" s="4">
        <f t="shared" ca="1" si="58"/>
        <v>1000</v>
      </c>
      <c r="AF45" s="34"/>
      <c r="AG45" s="4">
        <f t="shared" ca="1" si="59"/>
        <v>25</v>
      </c>
      <c r="AH45" s="7">
        <f t="shared" ca="1" si="60"/>
        <v>150</v>
      </c>
      <c r="AJ45" s="449"/>
      <c r="AK45" s="12" t="s">
        <v>182</v>
      </c>
      <c r="AL45" s="13">
        <v>57.075000000000003</v>
      </c>
    </row>
    <row r="46" spans="1:38" x14ac:dyDescent="0.15">
      <c r="A46" s="6" t="s">
        <v>403</v>
      </c>
      <c r="B46" s="3">
        <f t="shared" ca="1" si="38"/>
        <v>44501</v>
      </c>
      <c r="C46" s="20">
        <f t="shared" ca="1" si="39"/>
        <v>54.403000000000006</v>
      </c>
      <c r="D46" s="20">
        <f t="shared" ca="1" si="40"/>
        <v>47.668999999999997</v>
      </c>
      <c r="E46" s="20">
        <f t="shared" ca="1" si="41"/>
        <v>65.456999999999994</v>
      </c>
      <c r="F46" s="20">
        <f t="shared" ca="1" si="42"/>
        <v>53.768000000000001</v>
      </c>
      <c r="G46" s="20">
        <f t="shared" ca="1" si="43"/>
        <v>51.863</v>
      </c>
      <c r="H46" s="20">
        <f t="shared" ca="1" si="44"/>
        <v>55.942</v>
      </c>
      <c r="I46" s="20">
        <f t="shared" ca="1" si="45"/>
        <v>51.58</v>
      </c>
      <c r="J46" s="20">
        <f t="shared" ca="1" si="46"/>
        <v>51.112000000000002</v>
      </c>
      <c r="K46" s="20">
        <f t="shared" ca="1" si="61"/>
        <v>62.374000000000002</v>
      </c>
      <c r="L46" s="20">
        <f t="shared" ca="1" si="62"/>
        <v>51.811000000000007</v>
      </c>
      <c r="M46" s="20">
        <f t="shared" ca="1" si="63"/>
        <v>56.736000000000004</v>
      </c>
      <c r="N46" s="20">
        <f t="shared" ca="1" si="64"/>
        <v>50.397000000000006</v>
      </c>
      <c r="O46" s="20">
        <f t="shared" ca="1" si="34"/>
        <v>68.170999999999992</v>
      </c>
      <c r="P46" s="34"/>
      <c r="Q46" s="21">
        <f t="shared" ca="1" si="16"/>
        <v>55.417999999999992</v>
      </c>
      <c r="R46" s="21">
        <f t="shared" ca="1" si="17"/>
        <v>53.923000000000002</v>
      </c>
      <c r="S46" s="342">
        <f ca="1">INDIRECT(A46&amp;"!$F$11")</f>
        <v>800</v>
      </c>
      <c r="T46" s="4">
        <f t="shared" ca="1" si="47"/>
        <v>150</v>
      </c>
      <c r="U46" s="7">
        <f t="shared" ca="1" si="48"/>
        <v>390</v>
      </c>
      <c r="V46" s="4">
        <f t="shared" ca="1" si="49"/>
        <v>30</v>
      </c>
      <c r="W46" s="4">
        <f t="shared" ca="1" si="50"/>
        <v>10</v>
      </c>
      <c r="X46" s="4">
        <f t="shared" ca="1" si="51"/>
        <v>380</v>
      </c>
      <c r="Y46" s="4">
        <f t="shared" ca="1" si="52"/>
        <v>15</v>
      </c>
      <c r="Z46" s="4">
        <f t="shared" ca="1" si="53"/>
        <v>15</v>
      </c>
      <c r="AA46" s="4">
        <f t="shared" ca="1" si="54"/>
        <v>10</v>
      </c>
      <c r="AB46" s="4">
        <f t="shared" ca="1" si="55"/>
        <v>8</v>
      </c>
      <c r="AC46" s="4">
        <f t="shared" ca="1" si="56"/>
        <v>15</v>
      </c>
      <c r="AD46" s="4">
        <f t="shared" ca="1" si="57"/>
        <v>150</v>
      </c>
      <c r="AE46" s="4">
        <f t="shared" ca="1" si="58"/>
        <v>800</v>
      </c>
      <c r="AF46" s="34"/>
      <c r="AG46" s="4">
        <f t="shared" ca="1" si="59"/>
        <v>12</v>
      </c>
      <c r="AH46" s="7">
        <f t="shared" ca="1" si="60"/>
        <v>140</v>
      </c>
      <c r="AJ46" s="447" t="s">
        <v>89</v>
      </c>
      <c r="AK46" s="9" t="s">
        <v>183</v>
      </c>
      <c r="AL46" s="10">
        <f>100.467+4</f>
        <v>104.467</v>
      </c>
    </row>
    <row r="47" spans="1:38" x14ac:dyDescent="0.15">
      <c r="A47" s="6" t="s">
        <v>404</v>
      </c>
      <c r="B47" s="3">
        <f t="shared" ca="1" si="38"/>
        <v>44508</v>
      </c>
      <c r="C47" s="20">
        <f t="shared" ca="1" si="39"/>
        <v>55.013000000000005</v>
      </c>
      <c r="D47" s="20">
        <f t="shared" ca="1" si="40"/>
        <v>49.408999999999999</v>
      </c>
      <c r="E47" s="20">
        <f t="shared" ca="1" si="41"/>
        <v>65.37299999999999</v>
      </c>
      <c r="F47" s="20">
        <f t="shared" ca="1" si="42"/>
        <v>54.135999999999996</v>
      </c>
      <c r="G47" s="20">
        <f t="shared" ca="1" si="43"/>
        <v>52.218000000000004</v>
      </c>
      <c r="H47" s="20">
        <f t="shared" ca="1" si="44"/>
        <v>56.298000000000002</v>
      </c>
      <c r="I47" s="20">
        <f t="shared" ca="1" si="45"/>
        <v>52.222999999999999</v>
      </c>
      <c r="J47" s="20">
        <f t="shared" ca="1" si="46"/>
        <v>51.489000000000004</v>
      </c>
      <c r="K47" s="20">
        <f t="shared" ca="1" si="61"/>
        <v>62.445999999999998</v>
      </c>
      <c r="L47" s="20">
        <f t="shared" ca="1" si="62"/>
        <v>52.173000000000002</v>
      </c>
      <c r="M47" s="20">
        <f t="shared" ca="1" si="63"/>
        <v>56.926000000000002</v>
      </c>
      <c r="N47" s="20">
        <f t="shared" ca="1" si="64"/>
        <v>51.331000000000003</v>
      </c>
      <c r="O47" s="20">
        <f t="shared" ca="1" si="34"/>
        <v>68.313000000000002</v>
      </c>
      <c r="P47" s="34"/>
      <c r="Q47" s="21">
        <f t="shared" ca="1" si="16"/>
        <v>55.462999999999994</v>
      </c>
      <c r="R47" s="21">
        <f t="shared" ca="1" si="17"/>
        <v>54.798000000000002</v>
      </c>
      <c r="S47" s="129">
        <f t="shared" ca="1" si="36"/>
        <v>700</v>
      </c>
      <c r="T47" s="4">
        <f t="shared" ca="1" si="47"/>
        <v>150</v>
      </c>
      <c r="U47" s="7">
        <f t="shared" ca="1" si="48"/>
        <v>420</v>
      </c>
      <c r="V47" s="4">
        <f t="shared" ca="1" si="49"/>
        <v>30</v>
      </c>
      <c r="W47" s="4">
        <f t="shared" ca="1" si="50"/>
        <v>10</v>
      </c>
      <c r="X47" s="4">
        <f t="shared" ca="1" si="51"/>
        <v>380</v>
      </c>
      <c r="Y47" s="4">
        <f t="shared" ca="1" si="52"/>
        <v>15</v>
      </c>
      <c r="Z47" s="4">
        <f t="shared" ca="1" si="53"/>
        <v>40</v>
      </c>
      <c r="AA47" s="4">
        <f t="shared" ca="1" si="54"/>
        <v>10</v>
      </c>
      <c r="AB47" s="4">
        <f t="shared" ca="1" si="55"/>
        <v>8</v>
      </c>
      <c r="AC47" s="4">
        <f t="shared" ca="1" si="56"/>
        <v>15</v>
      </c>
      <c r="AD47" s="4">
        <f t="shared" ca="1" si="57"/>
        <v>120</v>
      </c>
      <c r="AE47" s="4">
        <f t="shared" ca="1" si="58"/>
        <v>700</v>
      </c>
      <c r="AF47" s="34"/>
      <c r="AG47" s="4">
        <f t="shared" ca="1" si="59"/>
        <v>12</v>
      </c>
      <c r="AH47" s="7">
        <f t="shared" ca="1" si="60"/>
        <v>140</v>
      </c>
      <c r="AJ47" s="448"/>
      <c r="AK47" t="s">
        <v>184</v>
      </c>
      <c r="AL47" s="11">
        <f>100.428+4</f>
        <v>104.428</v>
      </c>
    </row>
    <row r="48" spans="1:38" x14ac:dyDescent="0.15">
      <c r="A48" s="6" t="s">
        <v>405</v>
      </c>
      <c r="B48" s="3">
        <f t="shared" ca="1" si="38"/>
        <v>44515</v>
      </c>
      <c r="C48" s="20">
        <f t="shared" ca="1" si="39"/>
        <v>57.651000000000003</v>
      </c>
      <c r="D48" s="20">
        <f t="shared" ca="1" si="40"/>
        <v>55.182000000000002</v>
      </c>
      <c r="E48" s="20">
        <f t="shared" ca="1" si="41"/>
        <v>65.524000000000001</v>
      </c>
      <c r="F48" s="20">
        <f t="shared" ca="1" si="42"/>
        <v>56.022999999999996</v>
      </c>
      <c r="G48" s="20">
        <f t="shared" ca="1" si="43"/>
        <v>53.507999999999996</v>
      </c>
      <c r="H48" s="20">
        <f t="shared" ca="1" si="44"/>
        <v>57.981999999999999</v>
      </c>
      <c r="I48" s="20">
        <f t="shared" ca="1" si="45"/>
        <v>54.064</v>
      </c>
      <c r="J48" s="20">
        <f t="shared" ca="1" si="46"/>
        <v>52.037999999999997</v>
      </c>
      <c r="K48" s="20">
        <f t="shared" ca="1" si="61"/>
        <v>62.81</v>
      </c>
      <c r="L48" s="20">
        <f t="shared" ca="1" si="62"/>
        <v>53.026000000000003</v>
      </c>
      <c r="M48" s="20">
        <f t="shared" ca="1" si="63"/>
        <v>58.533000000000001</v>
      </c>
      <c r="N48" s="20">
        <f t="shared" ca="1" si="64"/>
        <v>54.154000000000003</v>
      </c>
      <c r="O48" s="20">
        <f t="shared" ca="1" si="34"/>
        <v>68.263000000000005</v>
      </c>
      <c r="P48" s="34"/>
      <c r="Q48" s="21">
        <f t="shared" ca="1" si="16"/>
        <v>59.826999999999998</v>
      </c>
      <c r="R48" s="21">
        <f t="shared" ca="1" si="17"/>
        <v>57.155000000000001</v>
      </c>
      <c r="S48" s="129">
        <f t="shared" ca="1" si="36"/>
        <v>700</v>
      </c>
      <c r="T48" s="4">
        <f t="shared" ca="1" si="47"/>
        <v>150</v>
      </c>
      <c r="U48" s="7">
        <f t="shared" ca="1" si="48"/>
        <v>450</v>
      </c>
      <c r="V48" s="4">
        <f t="shared" ca="1" si="49"/>
        <v>30</v>
      </c>
      <c r="W48" s="4">
        <f t="shared" ca="1" si="50"/>
        <v>10</v>
      </c>
      <c r="X48" s="4">
        <f t="shared" ca="1" si="51"/>
        <v>280</v>
      </c>
      <c r="Y48" s="4">
        <f t="shared" ca="1" si="52"/>
        <v>15</v>
      </c>
      <c r="Z48" s="4">
        <f t="shared" ca="1" si="53"/>
        <v>75</v>
      </c>
      <c r="AA48" s="4">
        <f t="shared" ca="1" si="54"/>
        <v>10</v>
      </c>
      <c r="AB48" s="4">
        <f t="shared" ca="1" si="55"/>
        <v>8</v>
      </c>
      <c r="AC48" s="4">
        <f t="shared" ca="1" si="56"/>
        <v>15</v>
      </c>
      <c r="AD48" s="4">
        <f t="shared" ca="1" si="57"/>
        <v>120</v>
      </c>
      <c r="AE48" s="4">
        <f t="shared" ca="1" si="58"/>
        <v>1000</v>
      </c>
      <c r="AF48" s="34"/>
      <c r="AG48" s="4">
        <f t="shared" ca="1" si="59"/>
        <v>30</v>
      </c>
      <c r="AH48" s="7">
        <f t="shared" ca="1" si="60"/>
        <v>150</v>
      </c>
      <c r="AJ48" s="448"/>
      <c r="AK48" t="s">
        <v>185</v>
      </c>
      <c r="AL48" s="11">
        <f>100.476+4</f>
        <v>104.476</v>
      </c>
    </row>
    <row r="49" spans="1:38" x14ac:dyDescent="0.15">
      <c r="A49" s="6" t="s">
        <v>409</v>
      </c>
      <c r="B49" s="3">
        <f t="shared" ca="1" si="38"/>
        <v>44524</v>
      </c>
      <c r="C49" s="20">
        <f t="shared" ca="1" si="39"/>
        <v>55.455000000000005</v>
      </c>
      <c r="D49" s="20">
        <f t="shared" ca="1" si="40"/>
        <v>48.235999999999997</v>
      </c>
      <c r="E49" s="20">
        <f t="shared" ca="1" si="41"/>
        <v>65.736999999999995</v>
      </c>
      <c r="F49" s="20">
        <f t="shared" ca="1" si="42"/>
        <v>54.298999999999992</v>
      </c>
      <c r="G49" s="20">
        <f t="shared" ca="1" si="43"/>
        <v>52.244</v>
      </c>
      <c r="H49" s="20">
        <f t="shared" ca="1" si="44"/>
        <v>57.606999999999999</v>
      </c>
      <c r="I49" s="20">
        <f t="shared" ca="1" si="45"/>
        <v>52.430999999999997</v>
      </c>
      <c r="J49" s="20">
        <f t="shared" ca="1" si="46"/>
        <v>51.41</v>
      </c>
      <c r="K49" s="20">
        <f t="shared" ca="1" si="61"/>
        <v>62.423999999999999</v>
      </c>
      <c r="L49" s="20">
        <f t="shared" ca="1" si="62"/>
        <v>52.100999999999999</v>
      </c>
      <c r="M49" s="20">
        <f t="shared" ca="1" si="63"/>
        <v>57.269999999999996</v>
      </c>
      <c r="N49" s="20">
        <f t="shared" ca="1" si="64"/>
        <v>51.222999999999999</v>
      </c>
      <c r="O49" s="20">
        <f t="shared" ca="1" si="34"/>
        <v>68.331000000000003</v>
      </c>
      <c r="P49" s="34"/>
      <c r="Q49" s="21">
        <f t="shared" ca="1" si="16"/>
        <v>59.872999999999998</v>
      </c>
      <c r="R49" s="21">
        <f t="shared" ca="1" si="17"/>
        <v>55.497999999999998</v>
      </c>
      <c r="S49" s="129">
        <f t="shared" ca="1" si="36"/>
        <v>750</v>
      </c>
      <c r="T49" s="4">
        <f t="shared" ca="1" si="47"/>
        <v>160</v>
      </c>
      <c r="U49" s="7">
        <f t="shared" ca="1" si="48"/>
        <v>250</v>
      </c>
      <c r="V49" s="4">
        <f t="shared" ca="1" si="49"/>
        <v>30</v>
      </c>
      <c r="W49" s="4">
        <f t="shared" ca="1" si="50"/>
        <v>10</v>
      </c>
      <c r="X49" s="4">
        <f t="shared" ca="1" si="51"/>
        <v>390</v>
      </c>
      <c r="Y49" s="4">
        <f t="shared" ca="1" si="52"/>
        <v>15</v>
      </c>
      <c r="Z49" s="4">
        <f t="shared" ca="1" si="53"/>
        <v>20</v>
      </c>
      <c r="AA49" s="4">
        <f t="shared" ca="1" si="54"/>
        <v>10</v>
      </c>
      <c r="AB49" s="4">
        <f t="shared" ca="1" si="55"/>
        <v>8</v>
      </c>
      <c r="AC49" s="4">
        <f t="shared" ca="1" si="56"/>
        <v>15</v>
      </c>
      <c r="AD49" s="4">
        <f t="shared" ca="1" si="57"/>
        <v>90</v>
      </c>
      <c r="AE49" s="4">
        <f t="shared" ca="1" si="58"/>
        <v>800</v>
      </c>
      <c r="AF49" s="34"/>
      <c r="AG49" s="4">
        <f t="shared" ca="1" si="59"/>
        <v>20</v>
      </c>
      <c r="AH49" s="7">
        <f t="shared" ca="1" si="60"/>
        <v>200</v>
      </c>
      <c r="AJ49" s="448"/>
      <c r="AK49" t="s">
        <v>186</v>
      </c>
      <c r="AL49" s="11">
        <f>100.503+4</f>
        <v>104.503</v>
      </c>
    </row>
    <row r="50" spans="1:38" x14ac:dyDescent="0.15">
      <c r="A50" s="6" t="s">
        <v>411</v>
      </c>
      <c r="B50" s="3">
        <f t="shared" ca="1" si="38"/>
        <v>44529</v>
      </c>
      <c r="C50" s="20">
        <f t="shared" ca="1" si="39"/>
        <v>54.92</v>
      </c>
      <c r="D50" s="20">
        <f t="shared" ca="1" si="40"/>
        <v>48.298000000000002</v>
      </c>
      <c r="E50" s="20">
        <f t="shared" ca="1" si="41"/>
        <v>65.599999999999994</v>
      </c>
      <c r="F50" s="20">
        <f t="shared" ca="1" si="42"/>
        <v>54.107999999999997</v>
      </c>
      <c r="G50" s="20">
        <f t="shared" ca="1" si="43"/>
        <v>52.174999999999997</v>
      </c>
      <c r="H50" s="20">
        <f t="shared" ca="1" si="44"/>
        <v>57.03</v>
      </c>
      <c r="I50" s="20">
        <f t="shared" ca="1" si="45"/>
        <v>52.25</v>
      </c>
      <c r="J50" s="20">
        <f t="shared" ca="1" si="46"/>
        <v>51.334000000000003</v>
      </c>
      <c r="K50" s="20">
        <f t="shared" ca="1" si="61"/>
        <v>62.362000000000002</v>
      </c>
      <c r="L50" s="20">
        <f t="shared" ca="1" si="62"/>
        <v>52.063000000000002</v>
      </c>
      <c r="M50" s="20">
        <f t="shared" ca="1" si="63"/>
        <v>56.968000000000004</v>
      </c>
      <c r="N50" s="20">
        <f t="shared" ca="1" si="64"/>
        <v>51.114000000000004</v>
      </c>
      <c r="O50" s="20">
        <f t="shared" ca="1" si="34"/>
        <v>68.241</v>
      </c>
      <c r="P50" s="34"/>
      <c r="Q50" s="21">
        <f t="shared" ca="1" si="16"/>
        <v>59.661999999999999</v>
      </c>
      <c r="R50" s="21">
        <f t="shared" ca="1" si="17"/>
        <v>55.106999999999999</v>
      </c>
      <c r="S50" s="129">
        <f t="shared" ca="1" si="36"/>
        <v>750</v>
      </c>
      <c r="T50" s="4">
        <f t="shared" ca="1" si="47"/>
        <v>170</v>
      </c>
      <c r="U50" s="7">
        <f t="shared" ca="1" si="48"/>
        <v>420</v>
      </c>
      <c r="V50" s="4">
        <f t="shared" ca="1" si="49"/>
        <v>30</v>
      </c>
      <c r="W50" s="4">
        <f t="shared" ca="1" si="50"/>
        <v>10</v>
      </c>
      <c r="X50" s="4">
        <f t="shared" ca="1" si="51"/>
        <v>350</v>
      </c>
      <c r="Y50" s="4">
        <f t="shared" ca="1" si="52"/>
        <v>20</v>
      </c>
      <c r="Z50" s="4">
        <f t="shared" ca="1" si="53"/>
        <v>40</v>
      </c>
      <c r="AA50" s="4">
        <f t="shared" ca="1" si="54"/>
        <v>10</v>
      </c>
      <c r="AB50" s="4">
        <f t="shared" ca="1" si="55"/>
        <v>8</v>
      </c>
      <c r="AC50" s="4">
        <f t="shared" ca="1" si="56"/>
        <v>12</v>
      </c>
      <c r="AD50" s="4">
        <f t="shared" ca="1" si="57"/>
        <v>90</v>
      </c>
      <c r="AE50" s="4">
        <f t="shared" ca="1" si="58"/>
        <v>950</v>
      </c>
      <c r="AF50" s="34"/>
      <c r="AG50" s="4">
        <f t="shared" ca="1" si="59"/>
        <v>20</v>
      </c>
      <c r="AH50" s="7">
        <f t="shared" ca="1" si="60"/>
        <v>150</v>
      </c>
      <c r="AJ50" s="448"/>
      <c r="AK50" t="s">
        <v>187</v>
      </c>
      <c r="AL50" s="11">
        <f>4+100.479</f>
        <v>104.479</v>
      </c>
    </row>
    <row r="51" spans="1:38" x14ac:dyDescent="0.15">
      <c r="A51" s="6" t="s">
        <v>416</v>
      </c>
      <c r="B51" s="3">
        <f ca="1">INDIRECT(A51&amp;"!A8")</f>
        <v>44536</v>
      </c>
      <c r="C51" s="20">
        <f ca="1">$AL$6-INDIRECT(A51&amp;"!E9")</f>
        <v>54.882000000000005</v>
      </c>
      <c r="D51" s="20">
        <f ca="1">$AL$10-INDIRECT(A51&amp;"!K9")</f>
        <v>48.217999999999996</v>
      </c>
      <c r="E51" s="20">
        <f ca="1">$AL$13-INDIRECT(A51&amp;"!P9")</f>
        <v>65.588999999999999</v>
      </c>
      <c r="F51" s="20">
        <f ca="1">$AL$18-INDIRECT(A51&amp;"!F16")</f>
        <v>54.028999999999996</v>
      </c>
      <c r="G51" s="20">
        <f ca="1">$AL$22-INDIRECT(A51&amp;"!L16")</f>
        <v>52.14</v>
      </c>
      <c r="H51" s="20">
        <f ca="1">$AL$24-INDIRECT(A51&amp;"!O16")</f>
        <v>56.992999999999995</v>
      </c>
      <c r="I51" s="20">
        <f ca="1">$AL$26-INDIRECT(A51&amp;"!C23")</f>
        <v>52.191000000000003</v>
      </c>
      <c r="J51" s="20">
        <f ca="1">$AL$29-INDIRECT(A51&amp;"!H23")</f>
        <v>51.338999999999999</v>
      </c>
      <c r="K51" s="20">
        <f ca="1">$AL$34-INDIRECT(A51&amp;"!O23")</f>
        <v>62.297000000000004</v>
      </c>
      <c r="L51" s="20">
        <f ca="1">$AL$38-INDIRECT(A51&amp;"!E30")</f>
        <v>52.026000000000003</v>
      </c>
      <c r="M51" s="20">
        <f ca="1">$AL$42-INDIRECT(A51&amp;"!J30")</f>
        <v>56.891999999999996</v>
      </c>
      <c r="N51" s="20">
        <f ca="1">$AL$45-INDIRECT(A51&amp;"!O30")</f>
        <v>51.067</v>
      </c>
      <c r="O51" s="20">
        <f ca="1">$AL$51-INDIRECT(A51&amp;"!G37")</f>
        <v>68.216999999999999</v>
      </c>
      <c r="P51" s="34"/>
      <c r="Q51" s="21">
        <f ca="1">$AL$61-INDIRECT(A51&amp;"!L44")</f>
        <v>59.640999999999998</v>
      </c>
      <c r="R51" s="21">
        <f ca="1">$AL$63-INDIRECT(A51&amp;"!C51")</f>
        <v>55.034999999999997</v>
      </c>
      <c r="S51" s="129">
        <f t="shared" ca="1" si="36"/>
        <v>750</v>
      </c>
      <c r="T51" s="4">
        <f ca="1">INDIRECT(A51&amp;"!M11")</f>
        <v>170</v>
      </c>
      <c r="U51" s="7">
        <f ca="1">INDIRECT(A51&amp;"!Q11")</f>
        <v>400</v>
      </c>
      <c r="V51" s="4">
        <f ca="1">INDIRECT(A51&amp;"!H18")</f>
        <v>45</v>
      </c>
      <c r="W51" s="4">
        <f ca="1">INDIRECT(A51&amp;"!N18")</f>
        <v>10</v>
      </c>
      <c r="X51" s="4">
        <f ca="1">INDIRECT(A51&amp;"!P18")</f>
        <v>420</v>
      </c>
      <c r="Y51" s="4">
        <f ca="1">INDIRECT(A51&amp;"!E25")</f>
        <v>20</v>
      </c>
      <c r="Z51" s="4">
        <f ca="1">INDIRECT(A51&amp;"!J25")</f>
        <v>30</v>
      </c>
      <c r="AA51" s="4">
        <f ca="1">INDIRECT(A51&amp;"!Q25")</f>
        <v>10</v>
      </c>
      <c r="AB51" s="4">
        <f ca="1">INDIRECT(A51&amp;"!F32")</f>
        <v>8</v>
      </c>
      <c r="AC51" s="4">
        <f ca="1">INDIRECT(A51&amp;"!L32")</f>
        <v>15</v>
      </c>
      <c r="AD51" s="4">
        <f ca="1">INDIRECT(A51&amp;"!Q32")</f>
        <v>75</v>
      </c>
      <c r="AE51" s="4">
        <f ca="1">INDIRECT(A51&amp;"!I39")</f>
        <v>850</v>
      </c>
      <c r="AF51" s="34"/>
      <c r="AG51" s="4">
        <f ca="1">INDIRECT(A51&amp;"!N46")</f>
        <v>25</v>
      </c>
      <c r="AH51" s="7">
        <f ca="1">INDIRECT(A51&amp;"!D53")</f>
        <v>160</v>
      </c>
      <c r="AJ51" s="448"/>
      <c r="AK51" t="s">
        <v>188</v>
      </c>
      <c r="AL51" s="11">
        <f>4+100.381</f>
        <v>104.381</v>
      </c>
    </row>
    <row r="52" spans="1:38" x14ac:dyDescent="0.15">
      <c r="A52" s="6" t="s">
        <v>419</v>
      </c>
      <c r="B52" s="3">
        <f t="shared" ca="1" si="38"/>
        <v>44543</v>
      </c>
      <c r="C52" s="20">
        <f t="shared" ca="1" si="39"/>
        <v>55.02</v>
      </c>
      <c r="D52" s="20">
        <f t="shared" ca="1" si="40"/>
        <v>48.356999999999999</v>
      </c>
      <c r="E52" s="20">
        <f t="shared" ca="1" si="41"/>
        <v>65.774000000000001</v>
      </c>
      <c r="F52" s="20">
        <f t="shared" ca="1" si="42"/>
        <v>54.144999999999996</v>
      </c>
      <c r="G52" s="20">
        <f t="shared" ca="1" si="43"/>
        <v>52.216000000000001</v>
      </c>
      <c r="H52" s="20">
        <f t="shared" ca="1" si="44"/>
        <v>57.065999999999995</v>
      </c>
      <c r="I52" s="20">
        <f t="shared" ca="1" si="45"/>
        <v>52.286999999999999</v>
      </c>
      <c r="J52" s="20">
        <f t="shared" ref="J52" ca="1" si="65">$AL$29-INDIRECT(A52&amp;"!H23")</f>
        <v>51.361000000000004</v>
      </c>
      <c r="K52" s="20">
        <f t="shared" ca="1" si="61"/>
        <v>62.468000000000004</v>
      </c>
      <c r="L52" s="20">
        <f t="shared" ca="1" si="62"/>
        <v>52.131</v>
      </c>
      <c r="M52" s="20">
        <f t="shared" ca="1" si="63"/>
        <v>57.024000000000001</v>
      </c>
      <c r="N52" s="20">
        <f t="shared" ca="1" si="64"/>
        <v>51.153000000000006</v>
      </c>
      <c r="O52" s="20">
        <f t="shared" ca="1" si="34"/>
        <v>68.381</v>
      </c>
      <c r="P52" s="34"/>
      <c r="Q52" s="21">
        <f t="shared" ca="1" si="16"/>
        <v>59.763999999999996</v>
      </c>
      <c r="R52" s="21">
        <f t="shared" ca="1" si="17"/>
        <v>54.926000000000002</v>
      </c>
      <c r="S52" s="129">
        <f t="shared" ca="1" si="36"/>
        <v>750</v>
      </c>
      <c r="T52" s="4">
        <f t="shared" ca="1" si="47"/>
        <v>160</v>
      </c>
      <c r="U52" s="7">
        <f t="shared" ca="1" si="48"/>
        <v>480</v>
      </c>
      <c r="V52" s="4">
        <f t="shared" ca="1" si="49"/>
        <v>40</v>
      </c>
      <c r="W52" s="4">
        <f t="shared" ca="1" si="50"/>
        <v>10</v>
      </c>
      <c r="X52" s="4">
        <f t="shared" ca="1" si="51"/>
        <v>360</v>
      </c>
      <c r="Y52" s="4">
        <f t="shared" ca="1" si="52"/>
        <v>15</v>
      </c>
      <c r="Z52" s="4">
        <f t="shared" ca="1" si="53"/>
        <v>30</v>
      </c>
      <c r="AA52" s="4">
        <f t="shared" ca="1" si="54"/>
        <v>8</v>
      </c>
      <c r="AB52" s="4">
        <f t="shared" ca="1" si="55"/>
        <v>8</v>
      </c>
      <c r="AC52" s="4">
        <f t="shared" ca="1" si="56"/>
        <v>15</v>
      </c>
      <c r="AD52" s="4">
        <f t="shared" ca="1" si="57"/>
        <v>75</v>
      </c>
      <c r="AE52" s="4">
        <f t="shared" ca="1" si="58"/>
        <v>850</v>
      </c>
      <c r="AF52" s="34"/>
      <c r="AG52" s="4">
        <f t="shared" ca="1" si="59"/>
        <v>20</v>
      </c>
      <c r="AH52" s="7">
        <f t="shared" ca="1" si="60"/>
        <v>130</v>
      </c>
      <c r="AJ52" s="449"/>
      <c r="AK52" s="12" t="s">
        <v>189</v>
      </c>
      <c r="AL52" s="13">
        <f>4+100.442</f>
        <v>104.44199999999999</v>
      </c>
    </row>
    <row r="53" spans="1:38" x14ac:dyDescent="0.15">
      <c r="A53" s="6" t="s">
        <v>420</v>
      </c>
      <c r="B53" s="3">
        <f ca="1">INDIRECT(A53&amp;"!A8")</f>
        <v>44550</v>
      </c>
      <c r="C53" s="20">
        <f ca="1">$AL$6-INDIRECT(A53&amp;"!E9")</f>
        <v>56.118000000000002</v>
      </c>
      <c r="D53" s="20">
        <f ca="1">$AL$10-INDIRECT(A53&amp;"!K9")</f>
        <v>48.762999999999998</v>
      </c>
      <c r="E53" s="20">
        <f ca="1">$AL$13-INDIRECT(A53&amp;"!P9")</f>
        <v>65.739999999999995</v>
      </c>
      <c r="F53" s="20">
        <f ca="1">$AL$18-INDIRECT(A53&amp;"!F16")</f>
        <v>54.927999999999997</v>
      </c>
      <c r="G53" s="20">
        <f ca="1">$AL$22-INDIRECT(A53&amp;"!L16")</f>
        <v>52.742999999999995</v>
      </c>
      <c r="H53" s="20">
        <f ca="1">$AL$24-INDIRECT(A53&amp;"!O16")</f>
        <v>57.5</v>
      </c>
      <c r="I53" s="20">
        <f ca="1">$AL$26-INDIRECT(A53&amp;"!C23")</f>
        <v>52.978999999999999</v>
      </c>
      <c r="J53" s="20">
        <f ca="1">$AL$29-INDIRECT(A53&amp;"!H23")</f>
        <v>51.454000000000001</v>
      </c>
      <c r="K53" s="20">
        <f ca="1">$AL$34-INDIRECT(A53&amp;"!O23")</f>
        <v>62.616</v>
      </c>
      <c r="L53" s="20">
        <f ca="1">$AL$38-INDIRECT(A53&amp;"!E30")</f>
        <v>52.288000000000004</v>
      </c>
      <c r="M53" s="20">
        <f ca="1">$AL$42-INDIRECT(A53&amp;"!J30")</f>
        <v>57.552</v>
      </c>
      <c r="N53" s="20">
        <f ca="1">$AL$45-INDIRECT(A53&amp;"!O30")</f>
        <v>52.127000000000002</v>
      </c>
      <c r="O53" s="20">
        <f t="shared" ca="1" si="34"/>
        <v>68.521999999999991</v>
      </c>
      <c r="P53" s="34"/>
      <c r="Q53" s="21">
        <f t="shared" ca="1" si="16"/>
        <v>59.816999999999993</v>
      </c>
      <c r="R53" s="21">
        <f t="shared" ca="1" si="17"/>
        <v>55.195999999999998</v>
      </c>
      <c r="S53" s="129">
        <f t="shared" ca="1" si="36"/>
        <v>700</v>
      </c>
      <c r="T53" s="4">
        <f ca="1">INDIRECT(A53&amp;"!M11")</f>
        <v>160</v>
      </c>
      <c r="U53" s="7">
        <f ca="1">INDIRECT(A53&amp;"!Q11")</f>
        <v>500</v>
      </c>
      <c r="V53" s="4">
        <f ca="1">INDIRECT(A53&amp;"!H18")</f>
        <v>40</v>
      </c>
      <c r="W53" s="4">
        <f ca="1">INDIRECT(A53&amp;"!N18")</f>
        <v>10</v>
      </c>
      <c r="X53" s="4">
        <f ca="1">INDIRECT(A53&amp;"!P18")</f>
        <v>380</v>
      </c>
      <c r="Y53" s="4">
        <f ca="1">INDIRECT(A53&amp;"!E25")</f>
        <v>20</v>
      </c>
      <c r="Z53" s="4">
        <f ca="1">INDIRECT(A53&amp;"!J25")</f>
        <v>45</v>
      </c>
      <c r="AA53" s="4">
        <f ca="1">INDIRECT(A53&amp;"!Q25")</f>
        <v>10</v>
      </c>
      <c r="AB53" s="4">
        <f ca="1">INDIRECT(A53&amp;"!F32")</f>
        <v>8</v>
      </c>
      <c r="AC53" s="4">
        <f ca="1">INDIRECT(A53&amp;"!L32")</f>
        <v>20</v>
      </c>
      <c r="AD53" s="4">
        <f ca="1">INDIRECT(A53&amp;"!Q32")</f>
        <v>90</v>
      </c>
      <c r="AE53" s="4">
        <f ca="1">INDIRECT(A53&amp;"!I39")</f>
        <v>850</v>
      </c>
      <c r="AF53" s="34"/>
      <c r="AG53" s="4">
        <f ca="1">INDIRECT(A53&amp;"!N46")</f>
        <v>25</v>
      </c>
      <c r="AH53" s="7">
        <f ca="1">INDIRECT(A53&amp;"!D53")</f>
        <v>130</v>
      </c>
      <c r="AJ53" s="447" t="s">
        <v>96</v>
      </c>
      <c r="AK53" s="9" t="s">
        <v>190</v>
      </c>
      <c r="AL53" s="10">
        <v>103.765</v>
      </c>
    </row>
    <row r="54" spans="1:38" x14ac:dyDescent="0.15">
      <c r="A54" s="8" t="s">
        <v>422</v>
      </c>
      <c r="B54" s="3">
        <f t="shared" ref="B54" ca="1" si="66">INDIRECT(A54&amp;"!A8")</f>
        <v>44557</v>
      </c>
      <c r="C54" s="20">
        <f t="shared" ref="C54" ca="1" si="67">$AL$6-INDIRECT(A54&amp;"!E9")</f>
        <v>55.578000000000003</v>
      </c>
      <c r="D54" s="20">
        <f t="shared" ref="D54" ca="1" si="68">$AL$10-INDIRECT(A54&amp;"!K9")</f>
        <v>49.072000000000003</v>
      </c>
      <c r="E54" s="20">
        <f t="shared" ref="E54" ca="1" si="69">$AL$13-INDIRECT(A54&amp;"!P9")</f>
        <v>65.69</v>
      </c>
      <c r="F54" s="20">
        <f t="shared" ref="F54" ca="1" si="70">$AL$18-INDIRECT(A54&amp;"!F16")</f>
        <v>54.420999999999992</v>
      </c>
      <c r="G54" s="20">
        <f t="shared" ref="G54" ca="1" si="71">$AL$22-INDIRECT(A54&amp;"!L16")</f>
        <v>52.385000000000005</v>
      </c>
      <c r="H54" s="20">
        <f t="shared" ref="H54" ca="1" si="72">$AL$24-INDIRECT(A54&amp;"!O16")</f>
        <v>56.929000000000002</v>
      </c>
      <c r="I54" s="20">
        <f t="shared" ref="I54" ca="1" si="73">$AL$26-INDIRECT(A54&amp;"!C23")</f>
        <v>52.457000000000001</v>
      </c>
      <c r="J54" s="20">
        <f t="shared" ref="J54" ca="1" si="74">$AL$29-INDIRECT(A54&amp;"!H23")</f>
        <v>51.543999999999997</v>
      </c>
      <c r="K54" s="20">
        <f ca="1">$AL$34-INDIRECT(A54&amp;"!O23")</f>
        <v>62.39</v>
      </c>
      <c r="L54" s="20">
        <f ca="1">$AL$38-INDIRECT(A54&amp;"!E30")</f>
        <v>52.418000000000006</v>
      </c>
      <c r="M54" s="20">
        <f ca="1">$AL$42-INDIRECT(A54&amp;"!J30")</f>
        <v>57.158000000000001</v>
      </c>
      <c r="N54" s="20">
        <f ca="1">$AL$45-INDIRECT(A54&amp;"!O30")</f>
        <v>51.467000000000006</v>
      </c>
      <c r="O54" s="20">
        <f t="shared" ca="1" si="34"/>
        <v>68.408000000000001</v>
      </c>
      <c r="P54" s="34"/>
      <c r="Q54" s="21">
        <f t="shared" ca="1" si="16"/>
        <v>59.319999999999993</v>
      </c>
      <c r="R54" s="21">
        <f t="shared" ca="1" si="17"/>
        <v>55.332999999999998</v>
      </c>
      <c r="S54" s="129">
        <f t="shared" ca="1" si="36"/>
        <v>700</v>
      </c>
      <c r="T54" s="4">
        <f t="shared" ref="T54" ca="1" si="75">INDIRECT(A54&amp;"!M11")</f>
        <v>150</v>
      </c>
      <c r="U54" s="7">
        <f t="shared" ref="U54" ca="1" si="76">INDIRECT(A54&amp;"!Q11")</f>
        <v>500</v>
      </c>
      <c r="V54" s="4">
        <f t="shared" ref="V54" ca="1" si="77">INDIRECT(A54&amp;"!H18")</f>
        <v>45</v>
      </c>
      <c r="W54" s="4">
        <f t="shared" ref="W54" ca="1" si="78">INDIRECT(A54&amp;"!N18")</f>
        <v>10</v>
      </c>
      <c r="X54" s="4">
        <f t="shared" ref="X54" ca="1" si="79">INDIRECT(A54&amp;"!P18")</f>
        <v>360</v>
      </c>
      <c r="Y54" s="4">
        <f t="shared" ref="Y54" ca="1" si="80">INDIRECT(A54&amp;"!E25")</f>
        <v>20</v>
      </c>
      <c r="Z54" s="4">
        <f t="shared" ref="Z54" ca="1" si="81">INDIRECT(A54&amp;"!J25")</f>
        <v>45</v>
      </c>
      <c r="AA54" s="4">
        <f t="shared" ref="AA54" ca="1" si="82">INDIRECT(A54&amp;"!Q25")</f>
        <v>10</v>
      </c>
      <c r="AB54" s="4">
        <f t="shared" ref="AB54" ca="1" si="83">INDIRECT(A54&amp;"!F32")</f>
        <v>8</v>
      </c>
      <c r="AC54" s="4">
        <f t="shared" ref="AC54" ca="1" si="84">INDIRECT(A54&amp;"!L32")</f>
        <v>12</v>
      </c>
      <c r="AD54" s="4">
        <f t="shared" ref="AD54" ca="1" si="85">INDIRECT(A54&amp;"!Q32")</f>
        <v>75</v>
      </c>
      <c r="AE54" s="4">
        <f t="shared" ref="AE54" ca="1" si="86">INDIRECT(A54&amp;"!I39")</f>
        <v>1000</v>
      </c>
      <c r="AF54" s="34"/>
      <c r="AG54" s="4">
        <f t="shared" ref="AG54" ca="1" si="87">INDIRECT(A54&amp;"!N46")</f>
        <v>25</v>
      </c>
      <c r="AH54" s="7">
        <f t="shared" ref="AH54" ca="1" si="88">INDIRECT(A54&amp;"!D53")</f>
        <v>140</v>
      </c>
      <c r="AJ54" s="448"/>
      <c r="AK54" s="9" t="s">
        <v>269</v>
      </c>
      <c r="AL54" s="11">
        <v>103.82</v>
      </c>
    </row>
    <row r="55" spans="1:38" x14ac:dyDescent="0.15">
      <c r="AJ55" s="448"/>
      <c r="AK55" t="s">
        <v>191</v>
      </c>
      <c r="AL55" s="11">
        <v>103.845</v>
      </c>
    </row>
    <row r="56" spans="1:38" x14ac:dyDescent="0.15">
      <c r="A56" s="34"/>
      <c r="B56" t="s">
        <v>425</v>
      </c>
      <c r="S56" s="7"/>
      <c r="T56" t="s">
        <v>202</v>
      </c>
      <c r="AJ56" s="448"/>
      <c r="AK56" t="s">
        <v>192</v>
      </c>
      <c r="AL56" s="11">
        <v>103.86199999999999</v>
      </c>
    </row>
    <row r="57" spans="1:38" x14ac:dyDescent="0.15">
      <c r="AJ57" s="448"/>
      <c r="AK57" t="s">
        <v>193</v>
      </c>
      <c r="AL57" s="11">
        <v>103.848</v>
      </c>
    </row>
    <row r="58" spans="1:38" x14ac:dyDescent="0.15">
      <c r="AJ58" s="449"/>
      <c r="AK58" s="12" t="s">
        <v>194</v>
      </c>
      <c r="AL58" s="13">
        <v>103.831</v>
      </c>
    </row>
    <row r="59" spans="1:38" x14ac:dyDescent="0.15">
      <c r="A59" t="s">
        <v>267</v>
      </c>
      <c r="AJ59" s="447" t="s">
        <v>97</v>
      </c>
      <c r="AK59" s="9" t="s">
        <v>195</v>
      </c>
      <c r="AL59" s="10">
        <v>75.186999999999998</v>
      </c>
    </row>
    <row r="60" spans="1:38" x14ac:dyDescent="0.15">
      <c r="A60" s="183" t="s">
        <v>340</v>
      </c>
      <c r="AJ60" s="448"/>
      <c r="AK60" t="s">
        <v>196</v>
      </c>
      <c r="AL60" s="11">
        <v>74.646000000000001</v>
      </c>
    </row>
    <row r="61" spans="1:38" x14ac:dyDescent="0.15">
      <c r="A61" s="183" t="s">
        <v>358</v>
      </c>
      <c r="AJ61" s="449"/>
      <c r="AK61" s="12" t="s">
        <v>197</v>
      </c>
      <c r="AL61" s="13">
        <v>74.91</v>
      </c>
    </row>
    <row r="62" spans="1:38" x14ac:dyDescent="0.15">
      <c r="A62" s="287" t="s">
        <v>362</v>
      </c>
      <c r="AJ62" s="447" t="s">
        <v>108</v>
      </c>
      <c r="AK62" s="9" t="s">
        <v>198</v>
      </c>
      <c r="AL62" s="9">
        <v>65.558999999999997</v>
      </c>
    </row>
    <row r="63" spans="1:38" x14ac:dyDescent="0.15">
      <c r="A63" s="287" t="s">
        <v>372</v>
      </c>
      <c r="F63" s="1"/>
      <c r="AJ63" s="449"/>
      <c r="AK63" s="12" t="s">
        <v>199</v>
      </c>
      <c r="AL63" s="12">
        <v>65.613</v>
      </c>
    </row>
    <row r="64" spans="1:38" x14ac:dyDescent="0.15">
      <c r="A64" s="306" t="s">
        <v>424</v>
      </c>
      <c r="F64" s="1"/>
    </row>
    <row r="65" spans="1:39" x14ac:dyDescent="0.15">
      <c r="A65" s="287" t="s">
        <v>394</v>
      </c>
      <c r="AJ65" s="447" t="s">
        <v>200</v>
      </c>
      <c r="AK65" s="452"/>
      <c r="AL65" s="9">
        <v>64.757000000000005</v>
      </c>
      <c r="AM65" s="306" t="s">
        <v>423</v>
      </c>
    </row>
    <row r="66" spans="1:39" x14ac:dyDescent="0.15">
      <c r="A66" s="287" t="s">
        <v>395</v>
      </c>
      <c r="AJ66" s="449" t="s">
        <v>201</v>
      </c>
      <c r="AK66" s="453"/>
      <c r="AL66" s="437">
        <v>57.34</v>
      </c>
    </row>
    <row r="67" spans="1:39" x14ac:dyDescent="0.15">
      <c r="A67" s="287" t="s">
        <v>406</v>
      </c>
    </row>
  </sheetData>
  <mergeCells count="23">
    <mergeCell ref="AJ53:AJ58"/>
    <mergeCell ref="AJ59:AJ61"/>
    <mergeCell ref="AJ62:AJ63"/>
    <mergeCell ref="AJ65:AK65"/>
    <mergeCell ref="AJ66:AK66"/>
    <mergeCell ref="AK1:AK2"/>
    <mergeCell ref="AL1:AL2"/>
    <mergeCell ref="AJ25:AJ26"/>
    <mergeCell ref="AJ27:AJ29"/>
    <mergeCell ref="AJ30:AJ34"/>
    <mergeCell ref="C1:R1"/>
    <mergeCell ref="AJ46:AJ52"/>
    <mergeCell ref="AJ3:AJ6"/>
    <mergeCell ref="AJ7:AJ10"/>
    <mergeCell ref="AJ11:AJ13"/>
    <mergeCell ref="AJ14:AJ18"/>
    <mergeCell ref="AJ19:AJ22"/>
    <mergeCell ref="AJ23:AJ24"/>
    <mergeCell ref="S1:AH1"/>
    <mergeCell ref="AJ1:AJ2"/>
    <mergeCell ref="AJ35:AJ38"/>
    <mergeCell ref="AJ39:AJ42"/>
    <mergeCell ref="AJ43:AJ45"/>
  </mergeCells>
  <phoneticPr fontId="19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44249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16.46</v>
      </c>
      <c r="E9" s="468">
        <v>20.445</v>
      </c>
      <c r="F9" s="469"/>
      <c r="G9" s="470"/>
      <c r="H9" s="157" t="s">
        <v>29</v>
      </c>
      <c r="I9" s="76" t="s">
        <v>29</v>
      </c>
      <c r="J9" s="74">
        <v>13.223000000000001</v>
      </c>
      <c r="K9" s="468">
        <v>18.579999999999998</v>
      </c>
      <c r="L9" s="469"/>
      <c r="M9" s="470"/>
      <c r="N9" s="73" t="s">
        <v>29</v>
      </c>
      <c r="O9" s="74">
        <v>16.667000000000002</v>
      </c>
      <c r="P9" s="468">
        <v>24.241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17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38">
        <v>900</v>
      </c>
      <c r="E11" s="38">
        <v>290</v>
      </c>
      <c r="F11" s="38">
        <v>260</v>
      </c>
      <c r="G11" s="43">
        <v>370</v>
      </c>
      <c r="H11" s="37" t="s">
        <v>29</v>
      </c>
      <c r="I11" s="38" t="s">
        <v>29</v>
      </c>
      <c r="J11" s="38">
        <v>400</v>
      </c>
      <c r="K11" s="38">
        <v>160</v>
      </c>
      <c r="L11" s="38">
        <v>150</v>
      </c>
      <c r="M11" s="43">
        <v>150</v>
      </c>
      <c r="N11" s="37" t="s">
        <v>29</v>
      </c>
      <c r="O11" s="38">
        <v>150</v>
      </c>
      <c r="P11" s="38">
        <v>80</v>
      </c>
      <c r="Q11" s="38">
        <v>200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51.9</v>
      </c>
      <c r="E12" s="90">
        <v>33.9</v>
      </c>
      <c r="F12" s="90">
        <v>38.700000000000003</v>
      </c>
      <c r="G12" s="137">
        <v>40.700000000000003</v>
      </c>
      <c r="H12" s="44" t="s">
        <v>29</v>
      </c>
      <c r="I12" s="45" t="s">
        <v>29</v>
      </c>
      <c r="J12" s="69">
        <v>34.6</v>
      </c>
      <c r="K12" s="90">
        <v>31.6</v>
      </c>
      <c r="L12" s="90">
        <v>31.4</v>
      </c>
      <c r="M12" s="91">
        <v>31</v>
      </c>
      <c r="N12" s="44" t="s">
        <v>29</v>
      </c>
      <c r="O12" s="69">
        <v>35</v>
      </c>
      <c r="P12" s="69">
        <v>31</v>
      </c>
      <c r="Q12" s="69">
        <v>34.5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34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4.1079999999999997</v>
      </c>
      <c r="C16" s="126">
        <v>10.912000000000001</v>
      </c>
      <c r="D16" s="158">
        <v>19.135999999999999</v>
      </c>
      <c r="E16" s="74">
        <v>22.222000000000001</v>
      </c>
      <c r="F16" s="468">
        <v>25.225000000000001</v>
      </c>
      <c r="G16" s="469"/>
      <c r="H16" s="470"/>
      <c r="I16" s="73">
        <v>8.24</v>
      </c>
      <c r="J16" s="74">
        <v>16.475000000000001</v>
      </c>
      <c r="K16" s="74">
        <v>19.992000000000001</v>
      </c>
      <c r="L16" s="500">
        <v>21.629000000000001</v>
      </c>
      <c r="M16" s="501"/>
      <c r="N16" s="502"/>
      <c r="O16" s="482">
        <v>18.87</v>
      </c>
      <c r="P16" s="483"/>
      <c r="Q16" s="75">
        <v>16.102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42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38" t="s">
        <v>262</v>
      </c>
      <c r="C18" s="128">
        <v>12</v>
      </c>
      <c r="D18" s="68">
        <v>3300</v>
      </c>
      <c r="E18" s="38">
        <v>2300</v>
      </c>
      <c r="F18" s="38">
        <v>25</v>
      </c>
      <c r="G18" s="38">
        <v>15</v>
      </c>
      <c r="H18" s="43">
        <v>15</v>
      </c>
      <c r="I18" s="38">
        <v>15</v>
      </c>
      <c r="J18" s="38">
        <v>290</v>
      </c>
      <c r="K18" s="38">
        <v>2100</v>
      </c>
      <c r="L18" s="38">
        <v>15</v>
      </c>
      <c r="M18" s="38">
        <v>12</v>
      </c>
      <c r="N18" s="38">
        <v>12</v>
      </c>
      <c r="O18" s="37">
        <v>480</v>
      </c>
      <c r="P18" s="38">
        <v>500</v>
      </c>
      <c r="Q18" s="43">
        <v>150</v>
      </c>
      <c r="R18" s="50"/>
    </row>
    <row r="19" spans="1:18" ht="11.25" customHeight="1" thickBot="1" x14ac:dyDescent="0.2">
      <c r="A19" s="80" t="s">
        <v>28</v>
      </c>
      <c r="B19" s="88" t="s">
        <v>262</v>
      </c>
      <c r="C19" s="88">
        <v>22.6</v>
      </c>
      <c r="D19" s="88">
        <v>65.5</v>
      </c>
      <c r="E19" s="88">
        <v>59.1</v>
      </c>
      <c r="F19" s="71">
        <v>18.8</v>
      </c>
      <c r="G19" s="71">
        <v>16.8</v>
      </c>
      <c r="H19" s="101">
        <v>16.3</v>
      </c>
      <c r="I19" s="88">
        <v>22</v>
      </c>
      <c r="J19" s="88">
        <v>32.6</v>
      </c>
      <c r="K19" s="88">
        <v>51.8</v>
      </c>
      <c r="L19" s="71">
        <v>18.8</v>
      </c>
      <c r="M19" s="71">
        <v>16.8</v>
      </c>
      <c r="N19" s="102">
        <v>16.899999999999999</v>
      </c>
      <c r="O19" s="103">
        <v>51.9</v>
      </c>
      <c r="P19" s="71">
        <v>56.5</v>
      </c>
      <c r="Q19" s="92">
        <v>44.7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242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7.327</v>
      </c>
      <c r="C23" s="468">
        <v>11.172000000000001</v>
      </c>
      <c r="D23" s="469"/>
      <c r="E23" s="470"/>
      <c r="F23" s="73">
        <v>6.64</v>
      </c>
      <c r="G23" s="74">
        <v>7.7850000000000001</v>
      </c>
      <c r="H23" s="468">
        <v>7.4080000000000004</v>
      </c>
      <c r="I23" s="469"/>
      <c r="J23" s="470"/>
      <c r="K23" s="73">
        <v>22.734999999999999</v>
      </c>
      <c r="L23" s="74">
        <v>30.152999999999999</v>
      </c>
      <c r="M23" s="97">
        <v>28.832999999999998</v>
      </c>
      <c r="N23" s="74">
        <v>34.716000000000001</v>
      </c>
      <c r="O23" s="468">
        <v>41.517000000000003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66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37">
        <v>25</v>
      </c>
      <c r="C25" s="38">
        <v>15</v>
      </c>
      <c r="D25" s="38">
        <v>15</v>
      </c>
      <c r="E25" s="43">
        <v>15</v>
      </c>
      <c r="F25" s="37">
        <v>1200</v>
      </c>
      <c r="G25" s="38">
        <v>1100</v>
      </c>
      <c r="H25" s="38">
        <v>20</v>
      </c>
      <c r="I25" s="38">
        <v>15</v>
      </c>
      <c r="J25" s="63">
        <v>12</v>
      </c>
      <c r="K25" s="37" t="s">
        <v>262</v>
      </c>
      <c r="L25" s="38">
        <v>480</v>
      </c>
      <c r="M25" s="66">
        <v>3200</v>
      </c>
      <c r="N25" s="38">
        <v>1700</v>
      </c>
      <c r="O25" s="38">
        <v>8</v>
      </c>
      <c r="P25" s="38">
        <v>8</v>
      </c>
      <c r="Q25" s="43">
        <v>8</v>
      </c>
      <c r="R25" s="50"/>
    </row>
    <row r="26" spans="1:18" ht="11.25" customHeight="1" thickBot="1" x14ac:dyDescent="0.2">
      <c r="A26" s="80" t="s">
        <v>28</v>
      </c>
      <c r="B26" s="58">
        <v>27.2</v>
      </c>
      <c r="C26" s="56">
        <v>23.4</v>
      </c>
      <c r="D26" s="56">
        <v>22.6</v>
      </c>
      <c r="E26" s="57">
        <v>22.4</v>
      </c>
      <c r="F26" s="58">
        <v>25.6</v>
      </c>
      <c r="G26" s="46">
        <v>34.5</v>
      </c>
      <c r="H26" s="56">
        <v>16</v>
      </c>
      <c r="I26" s="56">
        <v>14.4</v>
      </c>
      <c r="J26" s="59">
        <v>14.1</v>
      </c>
      <c r="K26" s="104" t="s">
        <v>262</v>
      </c>
      <c r="L26" s="46">
        <v>55.1</v>
      </c>
      <c r="M26" s="105">
        <v>138.30000000000001</v>
      </c>
      <c r="N26" s="46">
        <v>51.1</v>
      </c>
      <c r="O26" s="56">
        <v>14.2</v>
      </c>
      <c r="P26" s="56">
        <v>14</v>
      </c>
      <c r="Q26" s="57">
        <v>13.8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14.91</v>
      </c>
      <c r="C30" s="39">
        <v>20.398</v>
      </c>
      <c r="D30" s="39">
        <v>23.802</v>
      </c>
      <c r="E30" s="490">
        <v>24.501000000000001</v>
      </c>
      <c r="F30" s="491"/>
      <c r="G30" s="52">
        <v>12.38</v>
      </c>
      <c r="H30" s="39">
        <v>14.483000000000001</v>
      </c>
      <c r="I30" s="39">
        <v>24.667999999999999</v>
      </c>
      <c r="J30" s="490">
        <v>31.504999999999999</v>
      </c>
      <c r="K30" s="492"/>
      <c r="L30" s="491"/>
      <c r="M30" s="52">
        <v>3.6949999999999998</v>
      </c>
      <c r="N30" s="39">
        <v>5.2830000000000004</v>
      </c>
      <c r="O30" s="490">
        <v>8.3810000000000002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37">
        <v>35</v>
      </c>
      <c r="C32" s="38">
        <v>150</v>
      </c>
      <c r="D32" s="38">
        <v>25</v>
      </c>
      <c r="E32" s="38">
        <v>10</v>
      </c>
      <c r="F32" s="63">
        <v>10</v>
      </c>
      <c r="G32" s="37">
        <v>20</v>
      </c>
      <c r="H32" s="38">
        <v>1100</v>
      </c>
      <c r="I32" s="38">
        <v>3700</v>
      </c>
      <c r="J32" s="38">
        <v>15</v>
      </c>
      <c r="K32" s="38">
        <v>12</v>
      </c>
      <c r="L32" s="43">
        <v>12</v>
      </c>
      <c r="M32" s="37">
        <v>210</v>
      </c>
      <c r="N32" s="38">
        <v>150</v>
      </c>
      <c r="O32" s="38">
        <v>70</v>
      </c>
      <c r="P32" s="38">
        <v>110</v>
      </c>
      <c r="Q32" s="43">
        <v>60</v>
      </c>
      <c r="R32" s="49"/>
    </row>
    <row r="33" spans="1:18" ht="11.25" customHeight="1" thickBot="1" x14ac:dyDescent="0.2">
      <c r="A33" s="85" t="s">
        <v>28</v>
      </c>
      <c r="B33" s="99">
        <v>19.3</v>
      </c>
      <c r="C33" s="88">
        <v>23</v>
      </c>
      <c r="D33" s="88">
        <v>15.9</v>
      </c>
      <c r="E33" s="88">
        <v>11.9</v>
      </c>
      <c r="F33" s="89">
        <v>12</v>
      </c>
      <c r="G33" s="99">
        <v>38.799999999999997</v>
      </c>
      <c r="H33" s="88">
        <v>92.8</v>
      </c>
      <c r="I33" s="88">
        <v>153.30000000000001</v>
      </c>
      <c r="J33" s="88">
        <v>25.4</v>
      </c>
      <c r="K33" s="88">
        <v>24.3</v>
      </c>
      <c r="L33" s="93">
        <v>24.1</v>
      </c>
      <c r="M33" s="88">
        <v>31.9</v>
      </c>
      <c r="N33" s="88">
        <v>29.6</v>
      </c>
      <c r="O33" s="88">
        <v>27.7</v>
      </c>
      <c r="P33" s="88">
        <v>27.5</v>
      </c>
      <c r="Q33" s="93">
        <v>27.4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16.452000000000002</v>
      </c>
      <c r="C37" s="139">
        <v>19.559000000000001</v>
      </c>
      <c r="D37" s="139">
        <v>23.48</v>
      </c>
      <c r="E37" s="139">
        <v>23.652000000000001</v>
      </c>
      <c r="F37" s="139">
        <v>26.86</v>
      </c>
      <c r="G37" s="497">
        <v>37.061</v>
      </c>
      <c r="H37" s="498"/>
      <c r="I37" s="499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213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40" t="s">
        <v>116</v>
      </c>
      <c r="N38" s="41" t="s">
        <v>116</v>
      </c>
      <c r="O38" s="41" t="s">
        <v>116</v>
      </c>
      <c r="P38" s="42" t="s">
        <v>116</v>
      </c>
      <c r="Q38" s="50"/>
    </row>
    <row r="39" spans="1:18" ht="11.25" customHeight="1" x14ac:dyDescent="0.15">
      <c r="A39" s="86" t="s">
        <v>27</v>
      </c>
      <c r="B39" s="107">
        <v>130</v>
      </c>
      <c r="C39" s="108">
        <v>400</v>
      </c>
      <c r="D39" s="108">
        <v>800</v>
      </c>
      <c r="E39" s="108">
        <v>100</v>
      </c>
      <c r="F39" s="108">
        <v>1600</v>
      </c>
      <c r="G39" s="108">
        <v>850</v>
      </c>
      <c r="H39" s="108">
        <v>1000</v>
      </c>
      <c r="I39" s="108">
        <v>1100</v>
      </c>
      <c r="J39" s="108" t="s">
        <v>262</v>
      </c>
      <c r="K39" s="108" t="s">
        <v>261</v>
      </c>
      <c r="L39" s="131" t="s">
        <v>261</v>
      </c>
      <c r="M39" s="37">
        <v>290</v>
      </c>
      <c r="N39" s="38">
        <v>190</v>
      </c>
      <c r="O39" s="38">
        <v>1600</v>
      </c>
      <c r="P39" s="43">
        <v>900</v>
      </c>
      <c r="Q39" s="50"/>
    </row>
    <row r="40" spans="1:18" ht="11.25" customHeight="1" thickBot="1" x14ac:dyDescent="0.2">
      <c r="A40" s="87" t="s">
        <v>28</v>
      </c>
      <c r="B40" s="140">
        <v>63.7</v>
      </c>
      <c r="C40" s="142">
        <v>81.900000000000006</v>
      </c>
      <c r="D40" s="142">
        <v>89.9</v>
      </c>
      <c r="E40" s="142">
        <v>56.7</v>
      </c>
      <c r="F40" s="141">
        <v>95</v>
      </c>
      <c r="G40" s="112">
        <v>83.1</v>
      </c>
      <c r="H40" s="142">
        <v>86.9</v>
      </c>
      <c r="I40" s="142">
        <v>81.900000000000006</v>
      </c>
      <c r="J40" s="113" t="s">
        <v>261</v>
      </c>
      <c r="K40" s="113" t="s">
        <v>261</v>
      </c>
      <c r="L40" s="132" t="s">
        <v>261</v>
      </c>
      <c r="M40" s="99">
        <v>42.2</v>
      </c>
      <c r="N40" s="88">
        <v>31.6</v>
      </c>
      <c r="O40" s="88">
        <v>66</v>
      </c>
      <c r="P40" s="93">
        <v>55.1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158">
        <v>5.1340000000000003</v>
      </c>
      <c r="K44" s="74">
        <v>10.930999999999999</v>
      </c>
      <c r="L44" s="468">
        <v>20.47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107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68">
        <v>12</v>
      </c>
      <c r="K46" s="38">
        <v>12</v>
      </c>
      <c r="L46" s="38">
        <v>12</v>
      </c>
      <c r="M46" s="38">
        <v>12</v>
      </c>
      <c r="N46" s="43">
        <v>12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27.3</v>
      </c>
      <c r="K47" s="46">
        <v>26.3</v>
      </c>
      <c r="L47" s="46">
        <v>25.5</v>
      </c>
      <c r="M47" s="46">
        <v>25</v>
      </c>
      <c r="N47" s="106">
        <v>24.6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16.460999999999999</v>
      </c>
      <c r="D51" s="469"/>
      <c r="E51" s="470"/>
      <c r="F51" s="482">
        <v>16.907</v>
      </c>
      <c r="G51" s="469"/>
      <c r="H51" s="483"/>
      <c r="I51" s="468">
        <v>7.0919999999999996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314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38">
        <v>300</v>
      </c>
      <c r="D53" s="63">
        <v>290</v>
      </c>
      <c r="E53" s="75" t="s">
        <v>29</v>
      </c>
      <c r="F53" s="107" t="s">
        <v>262</v>
      </c>
      <c r="G53" s="68">
        <v>90</v>
      </c>
      <c r="H53" s="68">
        <v>80</v>
      </c>
      <c r="I53" s="38">
        <v>160</v>
      </c>
      <c r="J53" s="38">
        <v>250</v>
      </c>
      <c r="K53" s="43">
        <v>300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34.4</v>
      </c>
      <c r="D54" s="69">
        <v>37.1</v>
      </c>
      <c r="E54" s="70" t="s">
        <v>29</v>
      </c>
      <c r="F54" s="120" t="s">
        <v>261</v>
      </c>
      <c r="G54" s="100">
        <v>25.3</v>
      </c>
      <c r="H54" s="94">
        <v>23.7</v>
      </c>
      <c r="I54" s="56">
        <v>18.7</v>
      </c>
      <c r="J54" s="71">
        <v>19.600000000000001</v>
      </c>
      <c r="K54" s="57">
        <v>22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44256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16.52</v>
      </c>
      <c r="E9" s="468">
        <v>20.321000000000002</v>
      </c>
      <c r="F9" s="469"/>
      <c r="G9" s="470"/>
      <c r="H9" s="159" t="s">
        <v>29</v>
      </c>
      <c r="I9" s="76" t="s">
        <v>29</v>
      </c>
      <c r="J9" s="74">
        <v>13.34</v>
      </c>
      <c r="K9" s="468">
        <v>18.567</v>
      </c>
      <c r="L9" s="469"/>
      <c r="M9" s="470"/>
      <c r="N9" s="73" t="s">
        <v>29</v>
      </c>
      <c r="O9" s="74">
        <v>16.818999999999999</v>
      </c>
      <c r="P9" s="468">
        <v>24.238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17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38">
        <v>750</v>
      </c>
      <c r="E11" s="38">
        <v>400</v>
      </c>
      <c r="F11" s="38">
        <v>500</v>
      </c>
      <c r="G11" s="43">
        <v>400</v>
      </c>
      <c r="H11" s="37" t="s">
        <v>29</v>
      </c>
      <c r="I11" s="38" t="s">
        <v>29</v>
      </c>
      <c r="J11" s="38">
        <v>350</v>
      </c>
      <c r="K11" s="38">
        <v>130</v>
      </c>
      <c r="L11" s="38">
        <v>150</v>
      </c>
      <c r="M11" s="43">
        <v>150</v>
      </c>
      <c r="N11" s="37" t="s">
        <v>316</v>
      </c>
      <c r="O11" s="38">
        <v>140</v>
      </c>
      <c r="P11" s="38">
        <v>75</v>
      </c>
      <c r="Q11" s="38">
        <v>480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37.200000000000003</v>
      </c>
      <c r="E12" s="90">
        <v>38.5</v>
      </c>
      <c r="F12" s="90">
        <v>42.8</v>
      </c>
      <c r="G12" s="137">
        <v>43.8</v>
      </c>
      <c r="H12" s="44" t="s">
        <v>29</v>
      </c>
      <c r="I12" s="45" t="s">
        <v>29</v>
      </c>
      <c r="J12" s="69">
        <v>26.9</v>
      </c>
      <c r="K12" s="90">
        <v>23.7</v>
      </c>
      <c r="L12" s="90">
        <v>23.6</v>
      </c>
      <c r="M12" s="91">
        <v>23.6</v>
      </c>
      <c r="N12" s="44" t="s">
        <v>29</v>
      </c>
      <c r="O12" s="69">
        <v>27.5</v>
      </c>
      <c r="P12" s="69">
        <v>23.8</v>
      </c>
      <c r="Q12" s="69">
        <v>31.6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34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4.1619999999999999</v>
      </c>
      <c r="C16" s="126">
        <v>10.932</v>
      </c>
      <c r="D16" s="160">
        <v>19.28</v>
      </c>
      <c r="E16" s="74">
        <v>22.282</v>
      </c>
      <c r="F16" s="468">
        <v>25.247</v>
      </c>
      <c r="G16" s="469"/>
      <c r="H16" s="470"/>
      <c r="I16" s="73">
        <v>8.4979999999999993</v>
      </c>
      <c r="J16" s="74">
        <v>16.492999999999999</v>
      </c>
      <c r="K16" s="74">
        <v>19.995000000000001</v>
      </c>
      <c r="L16" s="500">
        <v>21.664000000000001</v>
      </c>
      <c r="M16" s="501"/>
      <c r="N16" s="502"/>
      <c r="O16" s="482">
        <v>18.952999999999999</v>
      </c>
      <c r="P16" s="483"/>
      <c r="Q16" s="75">
        <v>16.202999999999999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42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38" t="s">
        <v>262</v>
      </c>
      <c r="C18" s="128">
        <v>15</v>
      </c>
      <c r="D18" s="68">
        <v>2800</v>
      </c>
      <c r="E18" s="38">
        <v>2200</v>
      </c>
      <c r="F18" s="38">
        <v>15</v>
      </c>
      <c r="G18" s="38">
        <v>15</v>
      </c>
      <c r="H18" s="43">
        <v>12</v>
      </c>
      <c r="I18" s="38">
        <v>20</v>
      </c>
      <c r="J18" s="38">
        <v>280</v>
      </c>
      <c r="K18" s="38">
        <v>2300</v>
      </c>
      <c r="L18" s="38">
        <v>10</v>
      </c>
      <c r="M18" s="38">
        <v>10</v>
      </c>
      <c r="N18" s="38">
        <v>10</v>
      </c>
      <c r="O18" s="37">
        <v>450</v>
      </c>
      <c r="P18" s="38">
        <v>500</v>
      </c>
      <c r="Q18" s="43">
        <v>140</v>
      </c>
      <c r="R18" s="50"/>
    </row>
    <row r="19" spans="1:18" ht="11.25" customHeight="1" thickBot="1" x14ac:dyDescent="0.2">
      <c r="A19" s="80" t="s">
        <v>28</v>
      </c>
      <c r="B19" s="88" t="s">
        <v>262</v>
      </c>
      <c r="C19" s="88">
        <v>22.8</v>
      </c>
      <c r="D19" s="88">
        <v>59.8</v>
      </c>
      <c r="E19" s="88">
        <v>46.1</v>
      </c>
      <c r="F19" s="71">
        <v>14.3</v>
      </c>
      <c r="G19" s="71">
        <v>14</v>
      </c>
      <c r="H19" s="101">
        <v>13.7</v>
      </c>
      <c r="I19" s="88">
        <v>20.6</v>
      </c>
      <c r="J19" s="88">
        <v>24.5</v>
      </c>
      <c r="K19" s="88">
        <v>45.2</v>
      </c>
      <c r="L19" s="71">
        <v>13.7</v>
      </c>
      <c r="M19" s="71">
        <v>13.4</v>
      </c>
      <c r="N19" s="102">
        <v>13.4</v>
      </c>
      <c r="O19" s="103">
        <v>42.3</v>
      </c>
      <c r="P19" s="71">
        <v>46.8</v>
      </c>
      <c r="Q19" s="92">
        <v>34.200000000000003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242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8.3469999999999995</v>
      </c>
      <c r="C23" s="468">
        <v>11.239000000000001</v>
      </c>
      <c r="D23" s="469"/>
      <c r="E23" s="470"/>
      <c r="F23" s="73">
        <v>6.6449999999999996</v>
      </c>
      <c r="G23" s="74">
        <v>7.7770000000000001</v>
      </c>
      <c r="H23" s="468">
        <v>7.4329999999999998</v>
      </c>
      <c r="I23" s="469"/>
      <c r="J23" s="470"/>
      <c r="K23" s="73">
        <v>22.74</v>
      </c>
      <c r="L23" s="74">
        <v>30.253</v>
      </c>
      <c r="M23" s="97">
        <v>28.867000000000001</v>
      </c>
      <c r="N23" s="74">
        <v>34.700000000000003</v>
      </c>
      <c r="O23" s="468">
        <v>41.551000000000002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66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37">
        <v>30</v>
      </c>
      <c r="C25" s="38">
        <v>15</v>
      </c>
      <c r="D25" s="38">
        <v>20</v>
      </c>
      <c r="E25" s="43">
        <v>20</v>
      </c>
      <c r="F25" s="37">
        <v>800</v>
      </c>
      <c r="G25" s="38">
        <v>1200</v>
      </c>
      <c r="H25" s="38">
        <v>15</v>
      </c>
      <c r="I25" s="38">
        <v>15</v>
      </c>
      <c r="J25" s="63">
        <v>12</v>
      </c>
      <c r="K25" s="37" t="s">
        <v>262</v>
      </c>
      <c r="L25" s="38">
        <v>500</v>
      </c>
      <c r="M25" s="66">
        <v>2800</v>
      </c>
      <c r="N25" s="38">
        <v>2000</v>
      </c>
      <c r="O25" s="38">
        <v>10</v>
      </c>
      <c r="P25" s="38">
        <v>10</v>
      </c>
      <c r="Q25" s="43">
        <v>10</v>
      </c>
      <c r="R25" s="50"/>
    </row>
    <row r="26" spans="1:18" ht="11.25" customHeight="1" thickBot="1" x14ac:dyDescent="0.2">
      <c r="A26" s="80" t="s">
        <v>28</v>
      </c>
      <c r="B26" s="58">
        <v>24.9</v>
      </c>
      <c r="C26" s="56">
        <v>20.399999999999999</v>
      </c>
      <c r="D26" s="56">
        <v>20</v>
      </c>
      <c r="E26" s="57">
        <v>18.7</v>
      </c>
      <c r="F26" s="58">
        <v>37.299999999999997</v>
      </c>
      <c r="G26" s="46">
        <v>39.6</v>
      </c>
      <c r="H26" s="56">
        <v>16.100000000000001</v>
      </c>
      <c r="I26" s="56">
        <v>15.9</v>
      </c>
      <c r="J26" s="59">
        <v>15.8</v>
      </c>
      <c r="K26" s="104" t="s">
        <v>262</v>
      </c>
      <c r="L26" s="46">
        <v>47.2</v>
      </c>
      <c r="M26" s="105">
        <v>114.2</v>
      </c>
      <c r="N26" s="46">
        <v>82.8</v>
      </c>
      <c r="O26" s="56">
        <v>17.5</v>
      </c>
      <c r="P26" s="56">
        <v>16.8</v>
      </c>
      <c r="Q26" s="57">
        <v>16.600000000000001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14.878</v>
      </c>
      <c r="C30" s="39">
        <v>20.393999999999998</v>
      </c>
      <c r="D30" s="39">
        <v>23.795999999999999</v>
      </c>
      <c r="E30" s="490">
        <v>24.513999999999999</v>
      </c>
      <c r="F30" s="491"/>
      <c r="G30" s="52">
        <v>12.404</v>
      </c>
      <c r="H30" s="39">
        <v>14.532999999999999</v>
      </c>
      <c r="I30" s="39">
        <v>24.72</v>
      </c>
      <c r="J30" s="490">
        <v>31.593</v>
      </c>
      <c r="K30" s="492"/>
      <c r="L30" s="491"/>
      <c r="M30" s="52">
        <v>4.4820000000000002</v>
      </c>
      <c r="N30" s="39">
        <v>5.6779999999999999</v>
      </c>
      <c r="O30" s="490">
        <v>8.4469999999999992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37">
        <v>40</v>
      </c>
      <c r="C32" s="38">
        <v>130</v>
      </c>
      <c r="D32" s="38">
        <v>25</v>
      </c>
      <c r="E32" s="38">
        <v>12</v>
      </c>
      <c r="F32" s="63">
        <v>12</v>
      </c>
      <c r="G32" s="37">
        <v>12</v>
      </c>
      <c r="H32" s="38">
        <v>800</v>
      </c>
      <c r="I32" s="38">
        <v>2000</v>
      </c>
      <c r="J32" s="38">
        <v>15</v>
      </c>
      <c r="K32" s="38">
        <v>15</v>
      </c>
      <c r="L32" s="43">
        <v>15</v>
      </c>
      <c r="M32" s="37">
        <v>210</v>
      </c>
      <c r="N32" s="38">
        <v>150</v>
      </c>
      <c r="O32" s="38">
        <v>70</v>
      </c>
      <c r="P32" s="38">
        <v>75</v>
      </c>
      <c r="Q32" s="43">
        <v>70</v>
      </c>
      <c r="R32" s="49"/>
    </row>
    <row r="33" spans="1:18" ht="11.25" customHeight="1" thickBot="1" x14ac:dyDescent="0.2">
      <c r="A33" s="85" t="s">
        <v>28</v>
      </c>
      <c r="B33" s="99">
        <v>26.9</v>
      </c>
      <c r="C33" s="88">
        <v>28.8</v>
      </c>
      <c r="D33" s="88">
        <v>20.5</v>
      </c>
      <c r="E33" s="88">
        <v>13.6</v>
      </c>
      <c r="F33" s="89">
        <v>14.8</v>
      </c>
      <c r="G33" s="99">
        <v>21.4</v>
      </c>
      <c r="H33" s="88">
        <v>46.9</v>
      </c>
      <c r="I33" s="88">
        <v>109.3</v>
      </c>
      <c r="J33" s="88">
        <v>17</v>
      </c>
      <c r="K33" s="88">
        <v>16.600000000000001</v>
      </c>
      <c r="L33" s="93">
        <v>16.399999999999999</v>
      </c>
      <c r="M33" s="88">
        <v>27.8</v>
      </c>
      <c r="N33" s="88">
        <v>24.6</v>
      </c>
      <c r="O33" s="88">
        <v>24.9</v>
      </c>
      <c r="P33" s="88">
        <v>23.9</v>
      </c>
      <c r="Q33" s="93">
        <v>23.5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16.512</v>
      </c>
      <c r="C37" s="139">
        <v>19.937999999999999</v>
      </c>
      <c r="D37" s="139">
        <v>23.888000000000002</v>
      </c>
      <c r="E37" s="139">
        <v>24.055</v>
      </c>
      <c r="F37" s="139">
        <v>26.882000000000001</v>
      </c>
      <c r="G37" s="497">
        <v>37.158000000000001</v>
      </c>
      <c r="H37" s="498"/>
      <c r="I37" s="499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213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40" t="s">
        <v>116</v>
      </c>
      <c r="N38" s="41" t="s">
        <v>116</v>
      </c>
      <c r="O38" s="41" t="s">
        <v>116</v>
      </c>
      <c r="P38" s="42" t="s">
        <v>116</v>
      </c>
      <c r="Q38" s="50"/>
    </row>
    <row r="39" spans="1:18" ht="11.25" customHeight="1" x14ac:dyDescent="0.15">
      <c r="A39" s="86" t="s">
        <v>27</v>
      </c>
      <c r="B39" s="107">
        <v>180</v>
      </c>
      <c r="C39" s="108">
        <v>750</v>
      </c>
      <c r="D39" s="108">
        <v>800</v>
      </c>
      <c r="E39" s="108">
        <v>100</v>
      </c>
      <c r="F39" s="108">
        <v>1500</v>
      </c>
      <c r="G39" s="108">
        <v>700</v>
      </c>
      <c r="H39" s="108">
        <v>800</v>
      </c>
      <c r="I39" s="108">
        <v>800</v>
      </c>
      <c r="J39" s="108" t="s">
        <v>262</v>
      </c>
      <c r="K39" s="108" t="s">
        <v>261</v>
      </c>
      <c r="L39" s="131" t="s">
        <v>261</v>
      </c>
      <c r="M39" s="37">
        <v>300</v>
      </c>
      <c r="N39" s="38">
        <v>170</v>
      </c>
      <c r="O39" s="38">
        <v>1800</v>
      </c>
      <c r="P39" s="43">
        <v>900</v>
      </c>
      <c r="Q39" s="50"/>
    </row>
    <row r="40" spans="1:18" ht="11.25" customHeight="1" thickBot="1" x14ac:dyDescent="0.2">
      <c r="A40" s="87" t="s">
        <v>28</v>
      </c>
      <c r="B40" s="140">
        <v>52.2</v>
      </c>
      <c r="C40" s="142">
        <v>63.9</v>
      </c>
      <c r="D40" s="142">
        <v>74.3</v>
      </c>
      <c r="E40" s="142">
        <v>47.2</v>
      </c>
      <c r="F40" s="141">
        <v>85.4</v>
      </c>
      <c r="G40" s="112">
        <v>53.3</v>
      </c>
      <c r="H40" s="142">
        <v>59.2</v>
      </c>
      <c r="I40" s="142">
        <v>60.6</v>
      </c>
      <c r="J40" s="113" t="s">
        <v>261</v>
      </c>
      <c r="K40" s="113" t="s">
        <v>261</v>
      </c>
      <c r="L40" s="132" t="s">
        <v>261</v>
      </c>
      <c r="M40" s="99">
        <v>29</v>
      </c>
      <c r="N40" s="88">
        <v>25.8</v>
      </c>
      <c r="O40" s="88">
        <v>39.6</v>
      </c>
      <c r="P40" s="93">
        <v>41.6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160">
        <v>5.1230000000000002</v>
      </c>
      <c r="K44" s="74">
        <v>10.861000000000001</v>
      </c>
      <c r="L44" s="468">
        <v>20.43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107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68">
        <v>12</v>
      </c>
      <c r="K46" s="38">
        <v>12</v>
      </c>
      <c r="L46" s="38">
        <v>12</v>
      </c>
      <c r="M46" s="38">
        <v>12</v>
      </c>
      <c r="N46" s="43">
        <v>15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23.7</v>
      </c>
      <c r="K47" s="46">
        <v>20.8</v>
      </c>
      <c r="L47" s="46">
        <v>18.899999999999999</v>
      </c>
      <c r="M47" s="46">
        <v>18.100000000000001</v>
      </c>
      <c r="N47" s="106">
        <v>18.8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16.439</v>
      </c>
      <c r="D51" s="469"/>
      <c r="E51" s="470"/>
      <c r="F51" s="482">
        <v>17.132999999999999</v>
      </c>
      <c r="G51" s="469"/>
      <c r="H51" s="483"/>
      <c r="I51" s="468">
        <v>7.1260000000000003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314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38">
        <v>300</v>
      </c>
      <c r="D53" s="63">
        <v>200</v>
      </c>
      <c r="E53" s="75" t="s">
        <v>29</v>
      </c>
      <c r="F53" s="107" t="s">
        <v>262</v>
      </c>
      <c r="G53" s="68">
        <v>170</v>
      </c>
      <c r="H53" s="68">
        <v>200</v>
      </c>
      <c r="I53" s="38">
        <v>350</v>
      </c>
      <c r="J53" s="38">
        <v>320</v>
      </c>
      <c r="K53" s="43">
        <v>350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26.2</v>
      </c>
      <c r="D54" s="69">
        <v>26.5</v>
      </c>
      <c r="E54" s="70" t="s">
        <v>29</v>
      </c>
      <c r="F54" s="120" t="s">
        <v>261</v>
      </c>
      <c r="G54" s="100">
        <v>23.5</v>
      </c>
      <c r="H54" s="94">
        <v>23.4</v>
      </c>
      <c r="I54" s="56">
        <v>27.3</v>
      </c>
      <c r="J54" s="71">
        <v>27.6</v>
      </c>
      <c r="K54" s="57">
        <v>27.7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10" zoomScaleNormal="11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44263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16.649999999999999</v>
      </c>
      <c r="E9" s="468">
        <v>20.323</v>
      </c>
      <c r="F9" s="469"/>
      <c r="G9" s="470"/>
      <c r="H9" s="161" t="s">
        <v>29</v>
      </c>
      <c r="I9" s="76" t="s">
        <v>29</v>
      </c>
      <c r="J9" s="74">
        <v>13.377000000000001</v>
      </c>
      <c r="K9" s="468">
        <v>18.599</v>
      </c>
      <c r="L9" s="469"/>
      <c r="M9" s="470"/>
      <c r="N9" s="73" t="s">
        <v>29</v>
      </c>
      <c r="O9" s="74">
        <v>16.972000000000001</v>
      </c>
      <c r="P9" s="468">
        <v>24.384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38">
        <v>800</v>
      </c>
      <c r="E11" s="38">
        <v>330</v>
      </c>
      <c r="F11" s="38">
        <v>400</v>
      </c>
      <c r="G11" s="43">
        <v>310</v>
      </c>
      <c r="H11" s="37" t="s">
        <v>29</v>
      </c>
      <c r="I11" s="38" t="s">
        <v>29</v>
      </c>
      <c r="J11" s="38">
        <v>330</v>
      </c>
      <c r="K11" s="38">
        <v>140</v>
      </c>
      <c r="L11" s="38">
        <v>140</v>
      </c>
      <c r="M11" s="43">
        <v>130</v>
      </c>
      <c r="N11" s="37" t="s">
        <v>316</v>
      </c>
      <c r="O11" s="38">
        <v>130</v>
      </c>
      <c r="P11" s="38">
        <v>210</v>
      </c>
      <c r="Q11" s="38">
        <v>75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43.4</v>
      </c>
      <c r="E12" s="90">
        <v>38.200000000000003</v>
      </c>
      <c r="F12" s="90">
        <v>43.4</v>
      </c>
      <c r="G12" s="137">
        <v>31.1</v>
      </c>
      <c r="H12" s="44" t="s">
        <v>29</v>
      </c>
      <c r="I12" s="45" t="s">
        <v>29</v>
      </c>
      <c r="J12" s="69">
        <v>35.299999999999997</v>
      </c>
      <c r="K12" s="90">
        <v>28.9</v>
      </c>
      <c r="L12" s="90">
        <v>30.3</v>
      </c>
      <c r="M12" s="91">
        <v>30.7</v>
      </c>
      <c r="N12" s="44" t="s">
        <v>29</v>
      </c>
      <c r="O12" s="69">
        <v>28.6</v>
      </c>
      <c r="P12" s="69">
        <v>28.6</v>
      </c>
      <c r="Q12" s="69">
        <v>25.6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34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4.1680000000000001</v>
      </c>
      <c r="C16" s="126">
        <v>10.99</v>
      </c>
      <c r="D16" s="162">
        <v>19.317</v>
      </c>
      <c r="E16" s="74">
        <v>22.225000000000001</v>
      </c>
      <c r="F16" s="468">
        <v>25.24</v>
      </c>
      <c r="G16" s="469"/>
      <c r="H16" s="470"/>
      <c r="I16" s="73">
        <v>9.0500000000000007</v>
      </c>
      <c r="J16" s="74">
        <v>16.504999999999999</v>
      </c>
      <c r="K16" s="74">
        <v>20.012</v>
      </c>
      <c r="L16" s="500">
        <v>21.672000000000001</v>
      </c>
      <c r="M16" s="501"/>
      <c r="N16" s="502"/>
      <c r="O16" s="482">
        <v>19.088999999999999</v>
      </c>
      <c r="P16" s="483"/>
      <c r="Q16" s="75">
        <v>16.323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42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38" t="s">
        <v>262</v>
      </c>
      <c r="C18" s="128">
        <v>15</v>
      </c>
      <c r="D18" s="68">
        <v>3500</v>
      </c>
      <c r="E18" s="38">
        <v>2500</v>
      </c>
      <c r="F18" s="38">
        <v>15</v>
      </c>
      <c r="G18" s="38">
        <v>12</v>
      </c>
      <c r="H18" s="43">
        <v>15</v>
      </c>
      <c r="I18" s="38">
        <v>25</v>
      </c>
      <c r="J18" s="38">
        <v>230</v>
      </c>
      <c r="K18" s="38">
        <v>2300</v>
      </c>
      <c r="L18" s="38">
        <v>12</v>
      </c>
      <c r="M18" s="38">
        <v>10</v>
      </c>
      <c r="N18" s="38">
        <v>12</v>
      </c>
      <c r="O18" s="37">
        <v>380</v>
      </c>
      <c r="P18" s="38">
        <v>450</v>
      </c>
      <c r="Q18" s="43">
        <v>130</v>
      </c>
      <c r="R18" s="50"/>
    </row>
    <row r="19" spans="1:18" ht="11.25" customHeight="1" thickBot="1" x14ac:dyDescent="0.2">
      <c r="A19" s="80" t="s">
        <v>28</v>
      </c>
      <c r="B19" s="88" t="s">
        <v>262</v>
      </c>
      <c r="C19" s="88">
        <v>22.8</v>
      </c>
      <c r="D19" s="88">
        <v>64.099999999999994</v>
      </c>
      <c r="E19" s="88">
        <v>59.5</v>
      </c>
      <c r="F19" s="71">
        <v>16.5</v>
      </c>
      <c r="G19" s="71">
        <v>17.5</v>
      </c>
      <c r="H19" s="101">
        <v>16.7</v>
      </c>
      <c r="I19" s="88">
        <v>26.9</v>
      </c>
      <c r="J19" s="88">
        <v>32</v>
      </c>
      <c r="K19" s="88">
        <v>50.7</v>
      </c>
      <c r="L19" s="71">
        <v>21.8</v>
      </c>
      <c r="M19" s="71">
        <v>17.5</v>
      </c>
      <c r="N19" s="102">
        <v>17.8</v>
      </c>
      <c r="O19" s="103">
        <v>48.6</v>
      </c>
      <c r="P19" s="71">
        <v>50.4</v>
      </c>
      <c r="Q19" s="92">
        <v>38.4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242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8.5120000000000005</v>
      </c>
      <c r="C23" s="468">
        <v>11.308999999999999</v>
      </c>
      <c r="D23" s="469"/>
      <c r="E23" s="470"/>
      <c r="F23" s="73">
        <v>6.6180000000000003</v>
      </c>
      <c r="G23" s="74">
        <v>7.7619999999999996</v>
      </c>
      <c r="H23" s="468">
        <v>7.383</v>
      </c>
      <c r="I23" s="469"/>
      <c r="J23" s="470"/>
      <c r="K23" s="73">
        <v>22.734999999999999</v>
      </c>
      <c r="L23" s="74">
        <v>30.302</v>
      </c>
      <c r="M23" s="97">
        <v>28.989000000000001</v>
      </c>
      <c r="N23" s="74">
        <v>34.851999999999997</v>
      </c>
      <c r="O23" s="468">
        <v>41.676000000000002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66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37">
        <v>25</v>
      </c>
      <c r="C25" s="38">
        <v>20</v>
      </c>
      <c r="D25" s="38">
        <v>15</v>
      </c>
      <c r="E25" s="43">
        <v>20</v>
      </c>
      <c r="F25" s="37">
        <v>900</v>
      </c>
      <c r="G25" s="38">
        <v>1100</v>
      </c>
      <c r="H25" s="38">
        <v>12</v>
      </c>
      <c r="I25" s="38">
        <v>12</v>
      </c>
      <c r="J25" s="63">
        <v>15</v>
      </c>
      <c r="K25" s="37" t="s">
        <v>262</v>
      </c>
      <c r="L25" s="38">
        <v>500</v>
      </c>
      <c r="M25" s="66">
        <v>3000</v>
      </c>
      <c r="N25" s="38">
        <v>1800</v>
      </c>
      <c r="O25" s="38">
        <v>15</v>
      </c>
      <c r="P25" s="38">
        <v>10</v>
      </c>
      <c r="Q25" s="43">
        <v>10</v>
      </c>
      <c r="R25" s="50"/>
    </row>
    <row r="26" spans="1:18" ht="11.25" customHeight="1" thickBot="1" x14ac:dyDescent="0.2">
      <c r="A26" s="80" t="s">
        <v>28</v>
      </c>
      <c r="B26" s="58">
        <v>26.1</v>
      </c>
      <c r="C26" s="56">
        <v>21.2</v>
      </c>
      <c r="D26" s="56">
        <v>19.5</v>
      </c>
      <c r="E26" s="57">
        <v>19.3</v>
      </c>
      <c r="F26" s="58">
        <v>35.1</v>
      </c>
      <c r="G26" s="46">
        <v>38.5</v>
      </c>
      <c r="H26" s="56">
        <v>21.6</v>
      </c>
      <c r="I26" s="56">
        <v>16.899999999999999</v>
      </c>
      <c r="J26" s="59">
        <v>16.2</v>
      </c>
      <c r="K26" s="104" t="s">
        <v>262</v>
      </c>
      <c r="L26" s="46">
        <v>64.900000000000006</v>
      </c>
      <c r="M26" s="105">
        <v>137.1</v>
      </c>
      <c r="N26" s="46">
        <v>82.9</v>
      </c>
      <c r="O26" s="56">
        <v>20.100000000000001</v>
      </c>
      <c r="P26" s="56">
        <v>18.7</v>
      </c>
      <c r="Q26" s="57">
        <v>17.8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14.909000000000001</v>
      </c>
      <c r="C30" s="39">
        <v>20.359000000000002</v>
      </c>
      <c r="D30" s="39">
        <v>23.77</v>
      </c>
      <c r="E30" s="490">
        <v>24.489000000000001</v>
      </c>
      <c r="F30" s="491"/>
      <c r="G30" s="52">
        <v>12.462</v>
      </c>
      <c r="H30" s="39">
        <v>14.587999999999999</v>
      </c>
      <c r="I30" s="39">
        <v>24.713000000000001</v>
      </c>
      <c r="J30" s="490">
        <v>31.548999999999999</v>
      </c>
      <c r="K30" s="492"/>
      <c r="L30" s="491"/>
      <c r="M30" s="52">
        <v>4.5369999999999999</v>
      </c>
      <c r="N30" s="39">
        <v>5.8769999999999998</v>
      </c>
      <c r="O30" s="490">
        <v>8.4649999999999999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37">
        <v>35</v>
      </c>
      <c r="C32" s="38">
        <v>150</v>
      </c>
      <c r="D32" s="38">
        <v>25</v>
      </c>
      <c r="E32" s="38">
        <v>10</v>
      </c>
      <c r="F32" s="63">
        <v>10</v>
      </c>
      <c r="G32" s="37">
        <v>12</v>
      </c>
      <c r="H32" s="38">
        <v>1000</v>
      </c>
      <c r="I32" s="38">
        <v>3800</v>
      </c>
      <c r="J32" s="38">
        <v>20</v>
      </c>
      <c r="K32" s="38">
        <v>15</v>
      </c>
      <c r="L32" s="43">
        <v>15</v>
      </c>
      <c r="M32" s="37">
        <v>210</v>
      </c>
      <c r="N32" s="38">
        <v>140</v>
      </c>
      <c r="O32" s="38">
        <v>75</v>
      </c>
      <c r="P32" s="38">
        <v>75</v>
      </c>
      <c r="Q32" s="43">
        <v>70</v>
      </c>
      <c r="R32" s="49"/>
    </row>
    <row r="33" spans="1:18" ht="11.25" customHeight="1" thickBot="1" x14ac:dyDescent="0.2">
      <c r="A33" s="85" t="s">
        <v>28</v>
      </c>
      <c r="B33" s="99">
        <v>25.4</v>
      </c>
      <c r="C33" s="88">
        <v>27.7</v>
      </c>
      <c r="D33" s="88">
        <v>20.8</v>
      </c>
      <c r="E33" s="88">
        <v>13.8</v>
      </c>
      <c r="F33" s="89">
        <v>14.3</v>
      </c>
      <c r="G33" s="99">
        <v>21.7</v>
      </c>
      <c r="H33" s="88">
        <v>49.1</v>
      </c>
      <c r="I33" s="88">
        <v>111.6</v>
      </c>
      <c r="J33" s="88">
        <v>17.8</v>
      </c>
      <c r="K33" s="88">
        <v>17</v>
      </c>
      <c r="L33" s="93">
        <v>17</v>
      </c>
      <c r="M33" s="88">
        <v>28.7</v>
      </c>
      <c r="N33" s="88">
        <v>26.4</v>
      </c>
      <c r="O33" s="88">
        <v>24.6</v>
      </c>
      <c r="P33" s="88">
        <v>24.6</v>
      </c>
      <c r="Q33" s="93">
        <v>24.7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17.204000000000001</v>
      </c>
      <c r="C37" s="139">
        <v>20.02</v>
      </c>
      <c r="D37" s="139">
        <v>24.009</v>
      </c>
      <c r="E37" s="139">
        <v>24.314</v>
      </c>
      <c r="F37" s="139">
        <v>27.013000000000002</v>
      </c>
      <c r="G37" s="497">
        <v>37.314999999999998</v>
      </c>
      <c r="H37" s="498"/>
      <c r="I37" s="499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213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40" t="s">
        <v>116</v>
      </c>
      <c r="N38" s="41" t="s">
        <v>116</v>
      </c>
      <c r="O38" s="41" t="s">
        <v>116</v>
      </c>
      <c r="P38" s="42" t="s">
        <v>116</v>
      </c>
      <c r="Q38" s="50"/>
    </row>
    <row r="39" spans="1:18" ht="11.25" customHeight="1" x14ac:dyDescent="0.15">
      <c r="A39" s="86" t="s">
        <v>27</v>
      </c>
      <c r="B39" s="107">
        <v>200</v>
      </c>
      <c r="C39" s="108">
        <v>800</v>
      </c>
      <c r="D39" s="108">
        <v>900</v>
      </c>
      <c r="E39" s="108">
        <v>100</v>
      </c>
      <c r="F39" s="108">
        <v>1600</v>
      </c>
      <c r="G39" s="108">
        <v>850</v>
      </c>
      <c r="H39" s="108">
        <v>950</v>
      </c>
      <c r="I39" s="108">
        <v>1100</v>
      </c>
      <c r="J39" s="108" t="s">
        <v>262</v>
      </c>
      <c r="K39" s="108" t="s">
        <v>261</v>
      </c>
      <c r="L39" s="131" t="s">
        <v>261</v>
      </c>
      <c r="M39" s="37">
        <v>300</v>
      </c>
      <c r="N39" s="38">
        <v>180</v>
      </c>
      <c r="O39" s="38">
        <v>1900</v>
      </c>
      <c r="P39" s="43">
        <v>800</v>
      </c>
      <c r="Q39" s="50"/>
    </row>
    <row r="40" spans="1:18" ht="11.25" customHeight="1" thickBot="1" x14ac:dyDescent="0.2">
      <c r="A40" s="87" t="s">
        <v>28</v>
      </c>
      <c r="B40" s="140">
        <v>63.9</v>
      </c>
      <c r="C40" s="142">
        <v>79.599999999999994</v>
      </c>
      <c r="D40" s="142">
        <v>90.2</v>
      </c>
      <c r="E40" s="142">
        <v>53.1</v>
      </c>
      <c r="F40" s="141">
        <v>93.7</v>
      </c>
      <c r="G40" s="142">
        <v>60</v>
      </c>
      <c r="H40" s="142">
        <v>63.8</v>
      </c>
      <c r="I40" s="142">
        <v>73.900000000000006</v>
      </c>
      <c r="J40" s="113" t="s">
        <v>261</v>
      </c>
      <c r="K40" s="113" t="s">
        <v>261</v>
      </c>
      <c r="L40" s="132" t="s">
        <v>261</v>
      </c>
      <c r="M40" s="99">
        <v>32</v>
      </c>
      <c r="N40" s="88">
        <v>27.9</v>
      </c>
      <c r="O40" s="88">
        <v>43.5</v>
      </c>
      <c r="P40" s="93">
        <v>41.1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162">
        <v>5.1950000000000003</v>
      </c>
      <c r="K44" s="74">
        <v>10.973000000000001</v>
      </c>
      <c r="L44" s="468">
        <v>20.483000000000001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68">
        <v>12</v>
      </c>
      <c r="K46" s="38">
        <v>12</v>
      </c>
      <c r="L46" s="38">
        <v>12</v>
      </c>
      <c r="M46" s="38">
        <v>12</v>
      </c>
      <c r="N46" s="43">
        <v>12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23.1</v>
      </c>
      <c r="K47" s="46">
        <v>23.1</v>
      </c>
      <c r="L47" s="46">
        <v>21.6</v>
      </c>
      <c r="M47" s="46">
        <v>21.3</v>
      </c>
      <c r="N47" s="106">
        <v>21.2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16.451000000000001</v>
      </c>
      <c r="D51" s="469"/>
      <c r="E51" s="470"/>
      <c r="F51" s="482">
        <v>17.204999999999998</v>
      </c>
      <c r="G51" s="469"/>
      <c r="H51" s="483"/>
      <c r="I51" s="468">
        <v>7.0730000000000004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319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38">
        <v>260</v>
      </c>
      <c r="D53" s="63">
        <v>290</v>
      </c>
      <c r="E53" s="75" t="s">
        <v>29</v>
      </c>
      <c r="F53" s="107" t="s">
        <v>262</v>
      </c>
      <c r="G53" s="68">
        <v>220</v>
      </c>
      <c r="H53" s="68">
        <v>220</v>
      </c>
      <c r="I53" s="38">
        <v>300</v>
      </c>
      <c r="J53" s="38">
        <v>320</v>
      </c>
      <c r="K53" s="43">
        <v>310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31.1</v>
      </c>
      <c r="D54" s="69">
        <v>31.9</v>
      </c>
      <c r="E54" s="70" t="s">
        <v>29</v>
      </c>
      <c r="F54" s="120" t="s">
        <v>261</v>
      </c>
      <c r="G54" s="100">
        <v>31.7</v>
      </c>
      <c r="H54" s="94">
        <v>31.6</v>
      </c>
      <c r="I54" s="56">
        <v>24.7</v>
      </c>
      <c r="J54" s="71">
        <v>26.2</v>
      </c>
      <c r="K54" s="57">
        <v>26.8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zoomScale="110" zoomScaleNormal="11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44270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16.367999999999999</v>
      </c>
      <c r="E9" s="468">
        <v>19.89</v>
      </c>
      <c r="F9" s="469"/>
      <c r="G9" s="470"/>
      <c r="H9" s="163" t="s">
        <v>29</v>
      </c>
      <c r="I9" s="76" t="s">
        <v>29</v>
      </c>
      <c r="J9" s="74">
        <v>12.919</v>
      </c>
      <c r="K9" s="468">
        <v>18.600000000000001</v>
      </c>
      <c r="L9" s="469"/>
      <c r="M9" s="470"/>
      <c r="N9" s="73" t="s">
        <v>29</v>
      </c>
      <c r="O9" s="74">
        <v>16.753</v>
      </c>
      <c r="P9" s="468">
        <v>24.265000000000001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38">
        <v>950</v>
      </c>
      <c r="E11" s="38">
        <v>410</v>
      </c>
      <c r="F11" s="38">
        <v>490</v>
      </c>
      <c r="G11" s="43">
        <v>500</v>
      </c>
      <c r="H11" s="37" t="s">
        <v>29</v>
      </c>
      <c r="I11" s="38" t="s">
        <v>29</v>
      </c>
      <c r="J11" s="38">
        <v>300</v>
      </c>
      <c r="K11" s="38">
        <v>130</v>
      </c>
      <c r="L11" s="38">
        <v>130</v>
      </c>
      <c r="M11" s="43">
        <v>140</v>
      </c>
      <c r="N11" s="37" t="s">
        <v>316</v>
      </c>
      <c r="O11" s="38">
        <v>140</v>
      </c>
      <c r="P11" s="38">
        <v>75</v>
      </c>
      <c r="Q11" s="38">
        <v>500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37.5</v>
      </c>
      <c r="E12" s="90">
        <v>40.4</v>
      </c>
      <c r="F12" s="90">
        <v>45.5</v>
      </c>
      <c r="G12" s="137">
        <v>45.7</v>
      </c>
      <c r="H12" s="44" t="s">
        <v>29</v>
      </c>
      <c r="I12" s="45" t="s">
        <v>29</v>
      </c>
      <c r="J12" s="69">
        <v>31.2</v>
      </c>
      <c r="K12" s="90">
        <v>26.3</v>
      </c>
      <c r="L12" s="90">
        <v>26.1</v>
      </c>
      <c r="M12" s="91">
        <v>26.1</v>
      </c>
      <c r="N12" s="44" t="s">
        <v>29</v>
      </c>
      <c r="O12" s="69">
        <v>30.5</v>
      </c>
      <c r="P12" s="69">
        <v>25.7</v>
      </c>
      <c r="Q12" s="69">
        <v>32.700000000000003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34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3.0059999999999998</v>
      </c>
      <c r="C16" s="126">
        <v>11.003</v>
      </c>
      <c r="D16" s="164">
        <v>19.3</v>
      </c>
      <c r="E16" s="74">
        <v>22.135000000000002</v>
      </c>
      <c r="F16" s="468">
        <v>25.201000000000001</v>
      </c>
      <c r="G16" s="469"/>
      <c r="H16" s="470"/>
      <c r="I16" s="73">
        <v>5.9509999999999996</v>
      </c>
      <c r="J16" s="74">
        <v>16.196999999999999</v>
      </c>
      <c r="K16" s="74">
        <v>19.960999999999999</v>
      </c>
      <c r="L16" s="500">
        <v>21.864000000000001</v>
      </c>
      <c r="M16" s="501"/>
      <c r="N16" s="502"/>
      <c r="O16" s="482">
        <v>18.018000000000001</v>
      </c>
      <c r="P16" s="483"/>
      <c r="Q16" s="75">
        <v>15.32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42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38">
        <v>25</v>
      </c>
      <c r="C18" s="128">
        <v>20</v>
      </c>
      <c r="D18" s="68">
        <v>3100</v>
      </c>
      <c r="E18" s="38">
        <v>2200</v>
      </c>
      <c r="F18" s="38">
        <v>15</v>
      </c>
      <c r="G18" s="38">
        <v>12</v>
      </c>
      <c r="H18" s="43">
        <v>12</v>
      </c>
      <c r="I18" s="38">
        <v>12</v>
      </c>
      <c r="J18" s="38">
        <v>250</v>
      </c>
      <c r="K18" s="38">
        <v>2300</v>
      </c>
      <c r="L18" s="38">
        <v>10</v>
      </c>
      <c r="M18" s="38">
        <v>12</v>
      </c>
      <c r="N18" s="38">
        <v>12</v>
      </c>
      <c r="O18" s="37">
        <v>500</v>
      </c>
      <c r="P18" s="38">
        <v>520</v>
      </c>
      <c r="Q18" s="43">
        <v>140</v>
      </c>
      <c r="R18" s="50"/>
    </row>
    <row r="19" spans="1:18" ht="11.25" customHeight="1" thickBot="1" x14ac:dyDescent="0.2">
      <c r="A19" s="80" t="s">
        <v>28</v>
      </c>
      <c r="B19" s="88">
        <v>15.2</v>
      </c>
      <c r="C19" s="88">
        <v>22.7</v>
      </c>
      <c r="D19" s="88">
        <v>61.8</v>
      </c>
      <c r="E19" s="88">
        <v>45.3</v>
      </c>
      <c r="F19" s="71">
        <v>14.8</v>
      </c>
      <c r="G19" s="71">
        <v>14.5</v>
      </c>
      <c r="H19" s="101">
        <v>14.3</v>
      </c>
      <c r="I19" s="88">
        <v>17.899999999999999</v>
      </c>
      <c r="J19" s="88">
        <v>27.6</v>
      </c>
      <c r="K19" s="88">
        <v>49.6</v>
      </c>
      <c r="L19" s="71">
        <v>14.8</v>
      </c>
      <c r="M19" s="71">
        <v>14.6</v>
      </c>
      <c r="N19" s="102">
        <v>14.9</v>
      </c>
      <c r="O19" s="103">
        <v>43.3</v>
      </c>
      <c r="P19" s="71">
        <v>49.4</v>
      </c>
      <c r="Q19" s="92">
        <v>34.1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242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5.5880000000000001</v>
      </c>
      <c r="C23" s="468">
        <v>11.141</v>
      </c>
      <c r="D23" s="469"/>
      <c r="E23" s="470"/>
      <c r="F23" s="73">
        <v>6.4139999999999997</v>
      </c>
      <c r="G23" s="74">
        <v>7.7919999999999998</v>
      </c>
      <c r="H23" s="468">
        <v>7.65</v>
      </c>
      <c r="I23" s="469"/>
      <c r="J23" s="470"/>
      <c r="K23" s="73">
        <v>22.727</v>
      </c>
      <c r="L23" s="74">
        <v>30.3</v>
      </c>
      <c r="M23" s="97">
        <v>28.931999999999999</v>
      </c>
      <c r="N23" s="74">
        <v>34.783999999999999</v>
      </c>
      <c r="O23" s="468">
        <v>41.487000000000002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66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37">
        <v>12</v>
      </c>
      <c r="C25" s="38">
        <v>15</v>
      </c>
      <c r="D25" s="38">
        <v>15</v>
      </c>
      <c r="E25" s="43">
        <v>15</v>
      </c>
      <c r="F25" s="37">
        <v>900</v>
      </c>
      <c r="G25" s="38">
        <v>1200</v>
      </c>
      <c r="H25" s="38">
        <v>12</v>
      </c>
      <c r="I25" s="38">
        <v>12</v>
      </c>
      <c r="J25" s="63">
        <v>12</v>
      </c>
      <c r="K25" s="37" t="s">
        <v>262</v>
      </c>
      <c r="L25" s="38">
        <v>500</v>
      </c>
      <c r="M25" s="66">
        <v>2800</v>
      </c>
      <c r="N25" s="38">
        <v>2300</v>
      </c>
      <c r="O25" s="38">
        <v>10</v>
      </c>
      <c r="P25" s="38">
        <v>8</v>
      </c>
      <c r="Q25" s="43">
        <v>8</v>
      </c>
      <c r="R25" s="50"/>
    </row>
    <row r="26" spans="1:18" ht="11.25" customHeight="1" thickBot="1" x14ac:dyDescent="0.2">
      <c r="A26" s="80" t="s">
        <v>28</v>
      </c>
      <c r="B26" s="58">
        <v>24.4</v>
      </c>
      <c r="C26" s="56">
        <v>21.2</v>
      </c>
      <c r="D26" s="56">
        <v>20.9</v>
      </c>
      <c r="E26" s="57">
        <v>19.600000000000001</v>
      </c>
      <c r="F26" s="58">
        <v>31.4</v>
      </c>
      <c r="G26" s="46">
        <v>37.4</v>
      </c>
      <c r="H26" s="56">
        <v>14.9</v>
      </c>
      <c r="I26" s="56">
        <v>14.6</v>
      </c>
      <c r="J26" s="59">
        <v>14.5</v>
      </c>
      <c r="K26" s="104" t="s">
        <v>262</v>
      </c>
      <c r="L26" s="46">
        <v>40</v>
      </c>
      <c r="M26" s="105">
        <v>116.5</v>
      </c>
      <c r="N26" s="46">
        <v>39.1</v>
      </c>
      <c r="O26" s="56">
        <v>15.6</v>
      </c>
      <c r="P26" s="56">
        <v>14.9</v>
      </c>
      <c r="Q26" s="57">
        <v>14.7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14.763999999999999</v>
      </c>
      <c r="C30" s="39">
        <v>20.273</v>
      </c>
      <c r="D30" s="39">
        <v>23.738</v>
      </c>
      <c r="E30" s="490">
        <v>24.8</v>
      </c>
      <c r="F30" s="491"/>
      <c r="G30" s="52">
        <v>12.484</v>
      </c>
      <c r="H30" s="39">
        <v>14.483000000000001</v>
      </c>
      <c r="I30" s="39">
        <v>24.664999999999999</v>
      </c>
      <c r="J30" s="490">
        <v>31.353000000000002</v>
      </c>
      <c r="K30" s="492"/>
      <c r="L30" s="491"/>
      <c r="M30" s="52">
        <v>2.8149999999999999</v>
      </c>
      <c r="N30" s="39">
        <v>5.4370000000000003</v>
      </c>
      <c r="O30" s="490">
        <v>8.5969999999999995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37">
        <v>40</v>
      </c>
      <c r="C32" s="38">
        <v>75</v>
      </c>
      <c r="D32" s="38">
        <v>25</v>
      </c>
      <c r="E32" s="38">
        <v>8</v>
      </c>
      <c r="F32" s="63">
        <v>8</v>
      </c>
      <c r="G32" s="37">
        <v>12</v>
      </c>
      <c r="H32" s="38">
        <v>900</v>
      </c>
      <c r="I32" s="38">
        <v>3000</v>
      </c>
      <c r="J32" s="38">
        <v>20</v>
      </c>
      <c r="K32" s="38">
        <v>15</v>
      </c>
      <c r="L32" s="43">
        <v>15</v>
      </c>
      <c r="M32" s="37">
        <v>100</v>
      </c>
      <c r="N32" s="38">
        <v>130</v>
      </c>
      <c r="O32" s="38">
        <v>60</v>
      </c>
      <c r="P32" s="38">
        <v>75</v>
      </c>
      <c r="Q32" s="43">
        <v>70</v>
      </c>
      <c r="R32" s="49"/>
    </row>
    <row r="33" spans="1:18" ht="11.25" customHeight="1" thickBot="1" x14ac:dyDescent="0.2">
      <c r="A33" s="85" t="s">
        <v>28</v>
      </c>
      <c r="B33" s="99">
        <v>24.6</v>
      </c>
      <c r="C33" s="88">
        <v>25.7</v>
      </c>
      <c r="D33" s="88">
        <v>16.7</v>
      </c>
      <c r="E33" s="88">
        <v>12.5</v>
      </c>
      <c r="F33" s="89">
        <v>10.3</v>
      </c>
      <c r="G33" s="99">
        <v>30.2</v>
      </c>
      <c r="H33" s="88">
        <v>78.8</v>
      </c>
      <c r="I33" s="88">
        <v>111</v>
      </c>
      <c r="J33" s="88">
        <v>24.2</v>
      </c>
      <c r="K33" s="88">
        <v>23.4</v>
      </c>
      <c r="L33" s="93">
        <v>23.2</v>
      </c>
      <c r="M33" s="88">
        <v>27.2</v>
      </c>
      <c r="N33" s="88">
        <v>27.9</v>
      </c>
      <c r="O33" s="88">
        <v>27.1</v>
      </c>
      <c r="P33" s="88">
        <v>26.8</v>
      </c>
      <c r="Q33" s="93">
        <v>26.5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15.492000000000001</v>
      </c>
      <c r="C37" s="139">
        <v>19.96</v>
      </c>
      <c r="D37" s="139">
        <v>23.25</v>
      </c>
      <c r="E37" s="139">
        <v>23.617999999999999</v>
      </c>
      <c r="F37" s="139">
        <v>27.007999999999999</v>
      </c>
      <c r="G37" s="497">
        <v>37.226999999999997</v>
      </c>
      <c r="H37" s="498"/>
      <c r="I37" s="499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213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40" t="s">
        <v>116</v>
      </c>
      <c r="N38" s="41" t="s">
        <v>116</v>
      </c>
      <c r="O38" s="41" t="s">
        <v>116</v>
      </c>
      <c r="P38" s="42" t="s">
        <v>116</v>
      </c>
      <c r="Q38" s="50"/>
    </row>
    <row r="39" spans="1:18" ht="11.25" customHeight="1" x14ac:dyDescent="0.15">
      <c r="A39" s="86" t="s">
        <v>27</v>
      </c>
      <c r="B39" s="107">
        <v>30</v>
      </c>
      <c r="C39" s="108">
        <v>120</v>
      </c>
      <c r="D39" s="108">
        <v>1200</v>
      </c>
      <c r="E39" s="108">
        <v>40</v>
      </c>
      <c r="F39" s="108">
        <v>1500</v>
      </c>
      <c r="G39" s="108">
        <v>800</v>
      </c>
      <c r="H39" s="108">
        <v>800</v>
      </c>
      <c r="I39" s="108">
        <v>1000</v>
      </c>
      <c r="J39" s="108" t="s">
        <v>262</v>
      </c>
      <c r="K39" s="108" t="s">
        <v>261</v>
      </c>
      <c r="L39" s="131" t="s">
        <v>261</v>
      </c>
      <c r="M39" s="37">
        <v>330</v>
      </c>
      <c r="N39" s="38">
        <v>160</v>
      </c>
      <c r="O39" s="38">
        <v>1200</v>
      </c>
      <c r="P39" s="43">
        <v>800</v>
      </c>
      <c r="Q39" s="50"/>
    </row>
    <row r="40" spans="1:18" ht="11.25" customHeight="1" thickBot="1" x14ac:dyDescent="0.2">
      <c r="A40" s="87" t="s">
        <v>28</v>
      </c>
      <c r="B40" s="140">
        <v>29.1</v>
      </c>
      <c r="C40" s="142">
        <v>41.9</v>
      </c>
      <c r="D40" s="142">
        <v>64.7</v>
      </c>
      <c r="E40" s="142">
        <v>33.1</v>
      </c>
      <c r="F40" s="141">
        <v>77.8</v>
      </c>
      <c r="G40" s="142">
        <v>45.9</v>
      </c>
      <c r="H40" s="142">
        <v>53.3</v>
      </c>
      <c r="I40" s="142">
        <v>55.5</v>
      </c>
      <c r="J40" s="113" t="s">
        <v>261</v>
      </c>
      <c r="K40" s="113" t="s">
        <v>261</v>
      </c>
      <c r="L40" s="132" t="s">
        <v>261</v>
      </c>
      <c r="M40" s="99">
        <v>36.299999999999997</v>
      </c>
      <c r="N40" s="88">
        <v>29.9</v>
      </c>
      <c r="O40" s="88">
        <v>50.4</v>
      </c>
      <c r="P40" s="93">
        <v>51.5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164">
        <v>5.1029999999999998</v>
      </c>
      <c r="K44" s="74">
        <v>10.863</v>
      </c>
      <c r="L44" s="468">
        <v>20.288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68">
        <v>12</v>
      </c>
      <c r="K46" s="38">
        <v>12</v>
      </c>
      <c r="L46" s="38">
        <v>12</v>
      </c>
      <c r="M46" s="38">
        <v>15</v>
      </c>
      <c r="N46" s="43">
        <v>15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24.6</v>
      </c>
      <c r="K47" s="46">
        <v>21.8</v>
      </c>
      <c r="L47" s="46">
        <v>20.7</v>
      </c>
      <c r="M47" s="46">
        <v>19.399999999999999</v>
      </c>
      <c r="N47" s="106">
        <v>19.3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14.532999999999999</v>
      </c>
      <c r="D51" s="469"/>
      <c r="E51" s="470"/>
      <c r="F51" s="482">
        <v>15.605</v>
      </c>
      <c r="G51" s="469"/>
      <c r="H51" s="483"/>
      <c r="I51" s="468">
        <v>7.3120000000000003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319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38">
        <v>200</v>
      </c>
      <c r="D53" s="63">
        <v>200</v>
      </c>
      <c r="E53" s="75" t="s">
        <v>29</v>
      </c>
      <c r="F53" s="107">
        <v>10</v>
      </c>
      <c r="G53" s="68">
        <v>8</v>
      </c>
      <c r="H53" s="68">
        <v>10</v>
      </c>
      <c r="I53" s="38">
        <v>280</v>
      </c>
      <c r="J53" s="38">
        <v>280</v>
      </c>
      <c r="K53" s="43">
        <v>280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35</v>
      </c>
      <c r="D54" s="69">
        <v>33.9</v>
      </c>
      <c r="E54" s="70" t="s">
        <v>29</v>
      </c>
      <c r="F54" s="120">
        <v>11</v>
      </c>
      <c r="G54" s="100">
        <v>10.7</v>
      </c>
      <c r="H54" s="94">
        <v>10.6</v>
      </c>
      <c r="I54" s="56">
        <v>24.1</v>
      </c>
      <c r="J54" s="71">
        <v>24.3</v>
      </c>
      <c r="K54" s="57">
        <v>24.3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10" zoomScaleNormal="11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44278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15.967000000000001</v>
      </c>
      <c r="E9" s="468">
        <v>19.994</v>
      </c>
      <c r="F9" s="469"/>
      <c r="G9" s="470"/>
      <c r="H9" s="165" t="s">
        <v>29</v>
      </c>
      <c r="I9" s="76" t="s">
        <v>29</v>
      </c>
      <c r="J9" s="74">
        <v>12.593</v>
      </c>
      <c r="K9" s="468">
        <v>18.716999999999999</v>
      </c>
      <c r="L9" s="469"/>
      <c r="M9" s="470"/>
      <c r="N9" s="73" t="s">
        <v>29</v>
      </c>
      <c r="O9" s="74">
        <v>16.876000000000001</v>
      </c>
      <c r="P9" s="468">
        <v>24.286999999999999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38">
        <v>850</v>
      </c>
      <c r="E11" s="38">
        <v>350</v>
      </c>
      <c r="F11" s="38">
        <v>520</v>
      </c>
      <c r="G11" s="43">
        <v>480</v>
      </c>
      <c r="H11" s="37" t="s">
        <v>29</v>
      </c>
      <c r="I11" s="38" t="s">
        <v>29</v>
      </c>
      <c r="J11" s="38">
        <v>350</v>
      </c>
      <c r="K11" s="38">
        <v>160</v>
      </c>
      <c r="L11" s="38">
        <v>160</v>
      </c>
      <c r="M11" s="43">
        <v>160</v>
      </c>
      <c r="N11" s="37" t="s">
        <v>316</v>
      </c>
      <c r="O11" s="38">
        <v>150</v>
      </c>
      <c r="P11" s="38">
        <v>100</v>
      </c>
      <c r="Q11" s="38">
        <v>400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39.200000000000003</v>
      </c>
      <c r="E12" s="90">
        <v>36.799999999999997</v>
      </c>
      <c r="F12" s="90">
        <v>42.6</v>
      </c>
      <c r="G12" s="137">
        <v>44.4</v>
      </c>
      <c r="H12" s="44" t="s">
        <v>29</v>
      </c>
      <c r="I12" s="45" t="s">
        <v>29</v>
      </c>
      <c r="J12" s="69">
        <v>30.1</v>
      </c>
      <c r="K12" s="90">
        <v>26.7</v>
      </c>
      <c r="L12" s="90">
        <v>27.1</v>
      </c>
      <c r="M12" s="91">
        <v>27</v>
      </c>
      <c r="N12" s="44" t="s">
        <v>29</v>
      </c>
      <c r="O12" s="69">
        <v>27.9</v>
      </c>
      <c r="P12" s="69">
        <v>24.4</v>
      </c>
      <c r="Q12" s="69">
        <v>29.7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34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3.3420000000000001</v>
      </c>
      <c r="C16" s="126">
        <v>11.044</v>
      </c>
      <c r="D16" s="166">
        <v>19.28</v>
      </c>
      <c r="E16" s="74">
        <v>22.181999999999999</v>
      </c>
      <c r="F16" s="468">
        <v>25.265999999999998</v>
      </c>
      <c r="G16" s="469"/>
      <c r="H16" s="470"/>
      <c r="I16" s="73">
        <v>6.0979999999999999</v>
      </c>
      <c r="J16" s="74">
        <v>16.068000000000001</v>
      </c>
      <c r="K16" s="74">
        <v>20</v>
      </c>
      <c r="L16" s="500">
        <v>22.012</v>
      </c>
      <c r="M16" s="501"/>
      <c r="N16" s="502"/>
      <c r="O16" s="482">
        <v>18.911999999999999</v>
      </c>
      <c r="P16" s="483"/>
      <c r="Q16" s="75">
        <v>15.622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42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38">
        <v>8</v>
      </c>
      <c r="C18" s="128">
        <v>12</v>
      </c>
      <c r="D18" s="68">
        <v>3200</v>
      </c>
      <c r="E18" s="38">
        <v>2400</v>
      </c>
      <c r="F18" s="38">
        <v>12</v>
      </c>
      <c r="G18" s="38">
        <v>12</v>
      </c>
      <c r="H18" s="43">
        <v>12</v>
      </c>
      <c r="I18" s="38">
        <v>15</v>
      </c>
      <c r="J18" s="38">
        <v>200</v>
      </c>
      <c r="K18" s="38">
        <v>2400</v>
      </c>
      <c r="L18" s="38">
        <v>12</v>
      </c>
      <c r="M18" s="38">
        <v>10</v>
      </c>
      <c r="N18" s="38">
        <v>12</v>
      </c>
      <c r="O18" s="37">
        <v>480</v>
      </c>
      <c r="P18" s="38">
        <v>450</v>
      </c>
      <c r="Q18" s="43">
        <v>140</v>
      </c>
      <c r="R18" s="50"/>
    </row>
    <row r="19" spans="1:18" ht="11.25" customHeight="1" thickBot="1" x14ac:dyDescent="0.2">
      <c r="A19" s="80" t="s">
        <v>28</v>
      </c>
      <c r="B19" s="88">
        <v>13.2</v>
      </c>
      <c r="C19" s="88">
        <v>18.8</v>
      </c>
      <c r="D19" s="88">
        <v>57.4</v>
      </c>
      <c r="E19" s="88">
        <v>42.8</v>
      </c>
      <c r="F19" s="71">
        <v>14.9</v>
      </c>
      <c r="G19" s="71">
        <v>14.5</v>
      </c>
      <c r="H19" s="101">
        <v>14.4</v>
      </c>
      <c r="I19" s="88">
        <v>17.600000000000001</v>
      </c>
      <c r="J19" s="88">
        <v>26.6</v>
      </c>
      <c r="K19" s="88">
        <v>47.2</v>
      </c>
      <c r="L19" s="71">
        <v>14.5</v>
      </c>
      <c r="M19" s="71">
        <v>14.4</v>
      </c>
      <c r="N19" s="102">
        <v>14.9</v>
      </c>
      <c r="O19" s="103">
        <v>39.200000000000003</v>
      </c>
      <c r="P19" s="71">
        <v>40.700000000000003</v>
      </c>
      <c r="Q19" s="92">
        <v>39.6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242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5.9119999999999999</v>
      </c>
      <c r="C23" s="468">
        <v>11.737</v>
      </c>
      <c r="D23" s="469"/>
      <c r="E23" s="470"/>
      <c r="F23" s="73">
        <v>6.4</v>
      </c>
      <c r="G23" s="74">
        <v>7.8019999999999996</v>
      </c>
      <c r="H23" s="468">
        <v>7.6829999999999998</v>
      </c>
      <c r="I23" s="469"/>
      <c r="J23" s="470"/>
      <c r="K23" s="73">
        <v>22.738</v>
      </c>
      <c r="L23" s="74">
        <v>30.334</v>
      </c>
      <c r="M23" s="97">
        <v>29.065999999999999</v>
      </c>
      <c r="N23" s="74">
        <v>34.895000000000003</v>
      </c>
      <c r="O23" s="468">
        <v>41.412999999999997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66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37">
        <v>15</v>
      </c>
      <c r="C25" s="38">
        <v>15</v>
      </c>
      <c r="D25" s="38">
        <v>12</v>
      </c>
      <c r="E25" s="43">
        <v>15</v>
      </c>
      <c r="F25" s="37">
        <v>480</v>
      </c>
      <c r="G25" s="38">
        <v>1100</v>
      </c>
      <c r="H25" s="38">
        <v>12</v>
      </c>
      <c r="I25" s="38">
        <v>12</v>
      </c>
      <c r="J25" s="63">
        <v>12</v>
      </c>
      <c r="K25" s="37" t="s">
        <v>262</v>
      </c>
      <c r="L25" s="38">
        <v>500</v>
      </c>
      <c r="M25" s="66">
        <v>3200</v>
      </c>
      <c r="N25" s="38">
        <v>2000</v>
      </c>
      <c r="O25" s="38">
        <v>10</v>
      </c>
      <c r="P25" s="38">
        <v>10</v>
      </c>
      <c r="Q25" s="43">
        <v>10</v>
      </c>
      <c r="R25" s="50"/>
    </row>
    <row r="26" spans="1:18" ht="11.25" customHeight="1" thickBot="1" x14ac:dyDescent="0.2">
      <c r="A26" s="80" t="s">
        <v>28</v>
      </c>
      <c r="B26" s="58">
        <v>20.9</v>
      </c>
      <c r="C26" s="56">
        <v>18.7</v>
      </c>
      <c r="D26" s="56">
        <v>17.7</v>
      </c>
      <c r="E26" s="57">
        <v>17.5</v>
      </c>
      <c r="F26" s="58">
        <v>42</v>
      </c>
      <c r="G26" s="46">
        <v>54.6</v>
      </c>
      <c r="H26" s="56">
        <v>19.100000000000001</v>
      </c>
      <c r="I26" s="56">
        <v>18.899999999999999</v>
      </c>
      <c r="J26" s="59">
        <v>18.8</v>
      </c>
      <c r="K26" s="104" t="s">
        <v>262</v>
      </c>
      <c r="L26" s="46">
        <v>49.8</v>
      </c>
      <c r="M26" s="105">
        <v>101.9</v>
      </c>
      <c r="N26" s="46">
        <v>66.3</v>
      </c>
      <c r="O26" s="56">
        <v>17.2</v>
      </c>
      <c r="P26" s="56">
        <v>17</v>
      </c>
      <c r="Q26" s="57">
        <v>16.600000000000001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14.734999999999999</v>
      </c>
      <c r="C30" s="39">
        <v>20.277000000000001</v>
      </c>
      <c r="D30" s="39">
        <v>23.782</v>
      </c>
      <c r="E30" s="490">
        <v>24.812000000000001</v>
      </c>
      <c r="F30" s="491"/>
      <c r="G30" s="52">
        <v>12.462</v>
      </c>
      <c r="H30" s="39">
        <v>14.484</v>
      </c>
      <c r="I30" s="39">
        <v>24.693999999999999</v>
      </c>
      <c r="J30" s="490">
        <v>31.242000000000001</v>
      </c>
      <c r="K30" s="492"/>
      <c r="L30" s="491"/>
      <c r="M30" s="52">
        <v>2.726</v>
      </c>
      <c r="N30" s="39">
        <v>4.9779999999999998</v>
      </c>
      <c r="O30" s="490">
        <v>8.9670000000000005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37">
        <v>35</v>
      </c>
      <c r="C32" s="38">
        <v>90</v>
      </c>
      <c r="D32" s="38">
        <v>25</v>
      </c>
      <c r="E32" s="38">
        <v>8</v>
      </c>
      <c r="F32" s="63">
        <v>8</v>
      </c>
      <c r="G32" s="37">
        <v>12</v>
      </c>
      <c r="H32" s="38">
        <v>900</v>
      </c>
      <c r="I32" s="38">
        <v>4000</v>
      </c>
      <c r="J32" s="38">
        <v>15</v>
      </c>
      <c r="K32" s="38">
        <v>20</v>
      </c>
      <c r="L32" s="43">
        <v>12</v>
      </c>
      <c r="M32" s="37">
        <v>130</v>
      </c>
      <c r="N32" s="38">
        <v>140</v>
      </c>
      <c r="O32" s="38">
        <v>60</v>
      </c>
      <c r="P32" s="38">
        <v>75</v>
      </c>
      <c r="Q32" s="43">
        <v>70</v>
      </c>
      <c r="R32" s="49"/>
    </row>
    <row r="33" spans="1:18" ht="11.25" customHeight="1" thickBot="1" x14ac:dyDescent="0.2">
      <c r="A33" s="85" t="s">
        <v>28</v>
      </c>
      <c r="B33" s="99">
        <v>35.6</v>
      </c>
      <c r="C33" s="88">
        <v>37.5</v>
      </c>
      <c r="D33" s="88">
        <v>24.1</v>
      </c>
      <c r="E33" s="88">
        <v>12.8</v>
      </c>
      <c r="F33" s="89">
        <v>12.5</v>
      </c>
      <c r="G33" s="99">
        <v>19.7</v>
      </c>
      <c r="H33" s="88">
        <v>45.6</v>
      </c>
      <c r="I33" s="88">
        <v>110.6</v>
      </c>
      <c r="J33" s="88">
        <v>17.100000000000001</v>
      </c>
      <c r="K33" s="88">
        <v>16.399999999999999</v>
      </c>
      <c r="L33" s="93">
        <v>16.2</v>
      </c>
      <c r="M33" s="88">
        <v>23.2</v>
      </c>
      <c r="N33" s="88">
        <v>27</v>
      </c>
      <c r="O33" s="88">
        <v>26.6</v>
      </c>
      <c r="P33" s="88">
        <v>26.4</v>
      </c>
      <c r="Q33" s="93">
        <v>26.2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15.054</v>
      </c>
      <c r="C37" s="139">
        <v>19.55</v>
      </c>
      <c r="D37" s="139">
        <v>23.271000000000001</v>
      </c>
      <c r="E37" s="139">
        <v>23.652000000000001</v>
      </c>
      <c r="F37" s="139">
        <v>27.123000000000001</v>
      </c>
      <c r="G37" s="497">
        <v>37.317999999999998</v>
      </c>
      <c r="H37" s="498"/>
      <c r="I37" s="499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213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40" t="s">
        <v>116</v>
      </c>
      <c r="N38" s="41" t="s">
        <v>116</v>
      </c>
      <c r="O38" s="41" t="s">
        <v>116</v>
      </c>
      <c r="P38" s="42" t="s">
        <v>116</v>
      </c>
      <c r="Q38" s="50"/>
    </row>
    <row r="39" spans="1:18" ht="11.25" customHeight="1" x14ac:dyDescent="0.15">
      <c r="A39" s="86" t="s">
        <v>27</v>
      </c>
      <c r="B39" s="107">
        <v>50</v>
      </c>
      <c r="C39" s="108">
        <v>130</v>
      </c>
      <c r="D39" s="108">
        <v>550</v>
      </c>
      <c r="E39" s="108">
        <v>40</v>
      </c>
      <c r="F39" s="108">
        <v>1500</v>
      </c>
      <c r="G39" s="108">
        <v>800</v>
      </c>
      <c r="H39" s="108">
        <v>900</v>
      </c>
      <c r="I39" s="108">
        <v>1300</v>
      </c>
      <c r="J39" s="108" t="s">
        <v>262</v>
      </c>
      <c r="K39" s="108" t="s">
        <v>261</v>
      </c>
      <c r="L39" s="131" t="s">
        <v>261</v>
      </c>
      <c r="M39" s="37">
        <v>380</v>
      </c>
      <c r="N39" s="38">
        <v>180</v>
      </c>
      <c r="O39" s="38">
        <v>1500</v>
      </c>
      <c r="P39" s="43">
        <v>800</v>
      </c>
      <c r="Q39" s="50"/>
    </row>
    <row r="40" spans="1:18" ht="11.25" customHeight="1" thickBot="1" x14ac:dyDescent="0.2">
      <c r="A40" s="87" t="s">
        <v>28</v>
      </c>
      <c r="B40" s="140">
        <v>29.6</v>
      </c>
      <c r="C40" s="142">
        <v>55.6</v>
      </c>
      <c r="D40" s="142">
        <v>77.599999999999994</v>
      </c>
      <c r="E40" s="142">
        <v>42.6</v>
      </c>
      <c r="F40" s="141">
        <v>96.2</v>
      </c>
      <c r="G40" s="142">
        <v>68.8</v>
      </c>
      <c r="H40" s="142">
        <v>75.2</v>
      </c>
      <c r="I40" s="142">
        <v>82.7</v>
      </c>
      <c r="J40" s="113" t="s">
        <v>261</v>
      </c>
      <c r="K40" s="113" t="s">
        <v>261</v>
      </c>
      <c r="L40" s="132" t="s">
        <v>261</v>
      </c>
      <c r="M40" s="99">
        <v>35.799999999999997</v>
      </c>
      <c r="N40" s="88">
        <v>29</v>
      </c>
      <c r="O40" s="88">
        <v>50.6</v>
      </c>
      <c r="P40" s="93">
        <v>47.5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166">
        <v>5.125</v>
      </c>
      <c r="K44" s="74">
        <v>10.949</v>
      </c>
      <c r="L44" s="468">
        <v>20.41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68">
        <v>12</v>
      </c>
      <c r="K46" s="38">
        <v>12</v>
      </c>
      <c r="L46" s="38">
        <v>15</v>
      </c>
      <c r="M46" s="38">
        <v>12</v>
      </c>
      <c r="N46" s="43">
        <v>12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23.8</v>
      </c>
      <c r="K47" s="46">
        <v>21.2</v>
      </c>
      <c r="L47" s="46">
        <v>19.100000000000001</v>
      </c>
      <c r="M47" s="46">
        <v>18.899999999999999</v>
      </c>
      <c r="N47" s="106">
        <v>18.600000000000001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16.190999999999999</v>
      </c>
      <c r="D51" s="469"/>
      <c r="E51" s="470"/>
      <c r="F51" s="482">
        <v>15.273</v>
      </c>
      <c r="G51" s="469"/>
      <c r="H51" s="483"/>
      <c r="I51" s="468">
        <v>7.3239999999999998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319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38">
        <v>320</v>
      </c>
      <c r="D53" s="63">
        <v>220</v>
      </c>
      <c r="E53" s="75" t="s">
        <v>29</v>
      </c>
      <c r="F53" s="107">
        <v>8</v>
      </c>
      <c r="G53" s="68">
        <v>8</v>
      </c>
      <c r="H53" s="68">
        <v>8</v>
      </c>
      <c r="I53" s="38">
        <v>450</v>
      </c>
      <c r="J53" s="38">
        <v>400</v>
      </c>
      <c r="K53" s="43">
        <v>420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27.2</v>
      </c>
      <c r="D54" s="69">
        <v>27.5</v>
      </c>
      <c r="E54" s="70" t="s">
        <v>29</v>
      </c>
      <c r="F54" s="120">
        <v>9.3000000000000007</v>
      </c>
      <c r="G54" s="100">
        <v>8.9</v>
      </c>
      <c r="H54" s="94">
        <v>8.9</v>
      </c>
      <c r="I54" s="56">
        <v>39.200000000000003</v>
      </c>
      <c r="J54" s="71">
        <v>39.700000000000003</v>
      </c>
      <c r="K54" s="57">
        <v>39.6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9" zoomScale="110" zoomScaleNormal="11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44284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15.875</v>
      </c>
      <c r="E9" s="468">
        <v>19.917999999999999</v>
      </c>
      <c r="F9" s="469"/>
      <c r="G9" s="470"/>
      <c r="H9" s="167" t="s">
        <v>29</v>
      </c>
      <c r="I9" s="76" t="s">
        <v>29</v>
      </c>
      <c r="J9" s="74">
        <v>12.592000000000001</v>
      </c>
      <c r="K9" s="468">
        <v>18.675000000000001</v>
      </c>
      <c r="L9" s="469"/>
      <c r="M9" s="470"/>
      <c r="N9" s="73" t="s">
        <v>29</v>
      </c>
      <c r="O9" s="74">
        <v>16.7</v>
      </c>
      <c r="P9" s="468">
        <v>24.216000000000001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38">
        <v>950</v>
      </c>
      <c r="E11" s="38">
        <v>480</v>
      </c>
      <c r="F11" s="38">
        <v>500</v>
      </c>
      <c r="G11" s="43">
        <v>350</v>
      </c>
      <c r="H11" s="37" t="s">
        <v>29</v>
      </c>
      <c r="I11" s="38" t="s">
        <v>29</v>
      </c>
      <c r="J11" s="38">
        <v>350</v>
      </c>
      <c r="K11" s="38">
        <v>150</v>
      </c>
      <c r="L11" s="38">
        <v>150</v>
      </c>
      <c r="M11" s="43">
        <v>140</v>
      </c>
      <c r="N11" s="37" t="s">
        <v>316</v>
      </c>
      <c r="O11" s="38">
        <v>170</v>
      </c>
      <c r="P11" s="38">
        <v>360</v>
      </c>
      <c r="Q11" s="38">
        <v>320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38.6</v>
      </c>
      <c r="E12" s="90">
        <v>34.700000000000003</v>
      </c>
      <c r="F12" s="90">
        <v>39.9</v>
      </c>
      <c r="G12" s="137">
        <v>38.799999999999997</v>
      </c>
      <c r="H12" s="44" t="s">
        <v>29</v>
      </c>
      <c r="I12" s="45" t="s">
        <v>29</v>
      </c>
      <c r="J12" s="69">
        <v>35.4</v>
      </c>
      <c r="K12" s="90">
        <v>22.2</v>
      </c>
      <c r="L12" s="90">
        <v>22.5</v>
      </c>
      <c r="M12" s="91">
        <v>22.7</v>
      </c>
      <c r="N12" s="44" t="s">
        <v>29</v>
      </c>
      <c r="O12" s="69">
        <v>23.6</v>
      </c>
      <c r="P12" s="69">
        <v>26.8</v>
      </c>
      <c r="Q12" s="69">
        <v>26.9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34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2.8879999999999999</v>
      </c>
      <c r="C16" s="126">
        <v>10.988</v>
      </c>
      <c r="D16" s="168">
        <v>19.280999999999999</v>
      </c>
      <c r="E16" s="74">
        <v>21.963000000000001</v>
      </c>
      <c r="F16" s="468">
        <v>25.18</v>
      </c>
      <c r="G16" s="469"/>
      <c r="H16" s="470"/>
      <c r="I16" s="73">
        <v>5.5540000000000003</v>
      </c>
      <c r="J16" s="74">
        <v>15.926</v>
      </c>
      <c r="K16" s="74">
        <v>19.899999999999999</v>
      </c>
      <c r="L16" s="500">
        <v>21.908000000000001</v>
      </c>
      <c r="M16" s="501"/>
      <c r="N16" s="502"/>
      <c r="O16" s="482">
        <v>18.812000000000001</v>
      </c>
      <c r="P16" s="483"/>
      <c r="Q16" s="75">
        <v>15.731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38">
        <v>5</v>
      </c>
      <c r="C18" s="128">
        <v>12</v>
      </c>
      <c r="D18" s="68">
        <v>3600</v>
      </c>
      <c r="E18" s="38">
        <v>2600</v>
      </c>
      <c r="F18" s="38">
        <v>20</v>
      </c>
      <c r="G18" s="38">
        <v>12</v>
      </c>
      <c r="H18" s="43">
        <v>12</v>
      </c>
      <c r="I18" s="38">
        <v>12</v>
      </c>
      <c r="J18" s="38">
        <v>170</v>
      </c>
      <c r="K18" s="38">
        <v>2300</v>
      </c>
      <c r="L18" s="38">
        <v>10</v>
      </c>
      <c r="M18" s="38">
        <v>10</v>
      </c>
      <c r="N18" s="38">
        <v>12</v>
      </c>
      <c r="O18" s="37">
        <v>460</v>
      </c>
      <c r="P18" s="38">
        <v>450</v>
      </c>
      <c r="Q18" s="43">
        <v>150</v>
      </c>
      <c r="R18" s="50"/>
    </row>
    <row r="19" spans="1:18" ht="11.25" customHeight="1" thickBot="1" x14ac:dyDescent="0.2">
      <c r="A19" s="80" t="s">
        <v>28</v>
      </c>
      <c r="B19" s="88">
        <v>12.3</v>
      </c>
      <c r="C19" s="88">
        <v>16.5</v>
      </c>
      <c r="D19" s="88">
        <v>55.9</v>
      </c>
      <c r="E19" s="88">
        <v>50.6</v>
      </c>
      <c r="F19" s="71">
        <v>22</v>
      </c>
      <c r="G19" s="71">
        <v>15.8</v>
      </c>
      <c r="H19" s="101">
        <v>14.7</v>
      </c>
      <c r="I19" s="88">
        <v>14.1</v>
      </c>
      <c r="J19" s="88">
        <v>22.2</v>
      </c>
      <c r="K19" s="88">
        <v>40.200000000000003</v>
      </c>
      <c r="L19" s="71">
        <v>19.899999999999999</v>
      </c>
      <c r="M19" s="71">
        <v>14.7</v>
      </c>
      <c r="N19" s="102">
        <v>14.1</v>
      </c>
      <c r="O19" s="103">
        <v>39.299999999999997</v>
      </c>
      <c r="P19" s="71">
        <v>40.799999999999997</v>
      </c>
      <c r="Q19" s="92">
        <v>35.5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242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5.21</v>
      </c>
      <c r="C23" s="468">
        <v>11.691000000000001</v>
      </c>
      <c r="D23" s="469"/>
      <c r="E23" s="470"/>
      <c r="F23" s="73">
        <v>6.06</v>
      </c>
      <c r="G23" s="74">
        <v>7.6289999999999996</v>
      </c>
      <c r="H23" s="468">
        <v>7.4870000000000001</v>
      </c>
      <c r="I23" s="469"/>
      <c r="J23" s="470"/>
      <c r="K23" s="73">
        <v>22.731999999999999</v>
      </c>
      <c r="L23" s="74">
        <v>30.373000000000001</v>
      </c>
      <c r="M23" s="97">
        <v>28.899000000000001</v>
      </c>
      <c r="N23" s="74">
        <v>34.729999999999997</v>
      </c>
      <c r="O23" s="468">
        <v>41.231000000000002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66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37">
        <v>15</v>
      </c>
      <c r="C25" s="38">
        <v>10</v>
      </c>
      <c r="D25" s="38">
        <v>15</v>
      </c>
      <c r="E25" s="43">
        <v>15</v>
      </c>
      <c r="F25" s="37">
        <v>350</v>
      </c>
      <c r="G25" s="38">
        <v>900</v>
      </c>
      <c r="H25" s="38">
        <v>12</v>
      </c>
      <c r="I25" s="38">
        <v>10</v>
      </c>
      <c r="J25" s="63">
        <v>10</v>
      </c>
      <c r="K25" s="37" t="s">
        <v>262</v>
      </c>
      <c r="L25" s="38">
        <v>520</v>
      </c>
      <c r="M25" s="66">
        <v>3300</v>
      </c>
      <c r="N25" s="38">
        <v>2600</v>
      </c>
      <c r="O25" s="38">
        <v>10</v>
      </c>
      <c r="P25" s="38">
        <v>8</v>
      </c>
      <c r="Q25" s="43">
        <v>8</v>
      </c>
      <c r="R25" s="50"/>
    </row>
    <row r="26" spans="1:18" ht="11.25" customHeight="1" thickBot="1" x14ac:dyDescent="0.2">
      <c r="A26" s="80" t="s">
        <v>28</v>
      </c>
      <c r="B26" s="58">
        <v>18.399999999999999</v>
      </c>
      <c r="C26" s="56">
        <v>16.600000000000001</v>
      </c>
      <c r="D26" s="56">
        <v>16.2</v>
      </c>
      <c r="E26" s="57">
        <v>16.2</v>
      </c>
      <c r="F26" s="58">
        <v>39.799999999999997</v>
      </c>
      <c r="G26" s="46">
        <v>49.3</v>
      </c>
      <c r="H26" s="56">
        <v>18</v>
      </c>
      <c r="I26" s="56">
        <v>19</v>
      </c>
      <c r="J26" s="59">
        <v>18.399999999999999</v>
      </c>
      <c r="K26" s="104" t="s">
        <v>262</v>
      </c>
      <c r="L26" s="46">
        <v>66</v>
      </c>
      <c r="M26" s="105">
        <v>138.80000000000001</v>
      </c>
      <c r="N26" s="46">
        <v>95.3</v>
      </c>
      <c r="O26" s="56">
        <v>18.899999999999999</v>
      </c>
      <c r="P26" s="56">
        <v>17.8</v>
      </c>
      <c r="Q26" s="57">
        <v>17.3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14.54</v>
      </c>
      <c r="C30" s="39">
        <v>20.125</v>
      </c>
      <c r="D30" s="39">
        <v>23.672000000000001</v>
      </c>
      <c r="E30" s="490">
        <v>24.664999999999999</v>
      </c>
      <c r="F30" s="491"/>
      <c r="G30" s="52">
        <v>12.103</v>
      </c>
      <c r="H30" s="39">
        <v>14.427</v>
      </c>
      <c r="I30" s="39">
        <v>24.600999999999999</v>
      </c>
      <c r="J30" s="490">
        <v>31.16</v>
      </c>
      <c r="K30" s="492"/>
      <c r="L30" s="491"/>
      <c r="M30" s="52">
        <v>1.2749999999999999</v>
      </c>
      <c r="N30" s="39">
        <v>5</v>
      </c>
      <c r="O30" s="490">
        <v>8.9060000000000006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37">
        <v>30</v>
      </c>
      <c r="C32" s="38">
        <v>60</v>
      </c>
      <c r="D32" s="38">
        <v>20</v>
      </c>
      <c r="E32" s="38">
        <v>8</v>
      </c>
      <c r="F32" s="63">
        <v>8</v>
      </c>
      <c r="G32" s="37">
        <v>10</v>
      </c>
      <c r="H32" s="38">
        <v>1100</v>
      </c>
      <c r="I32" s="38">
        <v>4000</v>
      </c>
      <c r="J32" s="38">
        <v>20</v>
      </c>
      <c r="K32" s="38">
        <v>12</v>
      </c>
      <c r="L32" s="43">
        <v>12</v>
      </c>
      <c r="M32" s="37">
        <v>150</v>
      </c>
      <c r="N32" s="38">
        <v>150</v>
      </c>
      <c r="O32" s="38">
        <v>60</v>
      </c>
      <c r="P32" s="38">
        <v>80</v>
      </c>
      <c r="Q32" s="43">
        <v>75</v>
      </c>
      <c r="R32" s="49"/>
    </row>
    <row r="33" spans="1:18" ht="11.25" customHeight="1" thickBot="1" x14ac:dyDescent="0.2">
      <c r="A33" s="85" t="s">
        <v>28</v>
      </c>
      <c r="B33" s="99">
        <v>29.3</v>
      </c>
      <c r="C33" s="88">
        <v>30.6</v>
      </c>
      <c r="D33" s="88">
        <v>22</v>
      </c>
      <c r="E33" s="88">
        <v>13.7</v>
      </c>
      <c r="F33" s="89">
        <v>14.6</v>
      </c>
      <c r="G33" s="99">
        <v>20</v>
      </c>
      <c r="H33" s="88">
        <v>48.9</v>
      </c>
      <c r="I33" s="88">
        <v>118.7</v>
      </c>
      <c r="J33" s="88">
        <v>19.5</v>
      </c>
      <c r="K33" s="88">
        <v>17.2</v>
      </c>
      <c r="L33" s="93">
        <v>16.600000000000001</v>
      </c>
      <c r="M33" s="88">
        <v>18.3</v>
      </c>
      <c r="N33" s="88">
        <v>19.600000000000001</v>
      </c>
      <c r="O33" s="88">
        <v>19</v>
      </c>
      <c r="P33" s="88">
        <v>19.2</v>
      </c>
      <c r="Q33" s="93">
        <v>15.3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11.371</v>
      </c>
      <c r="C37" s="139">
        <v>19.079999999999998</v>
      </c>
      <c r="D37" s="139">
        <v>23.515999999999998</v>
      </c>
      <c r="E37" s="139">
        <v>23.905000000000001</v>
      </c>
      <c r="F37" s="139">
        <v>27.021100000000001</v>
      </c>
      <c r="G37" s="497">
        <v>37.081000000000003</v>
      </c>
      <c r="H37" s="498"/>
      <c r="I37" s="499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213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40" t="s">
        <v>116</v>
      </c>
      <c r="N38" s="41" t="s">
        <v>116</v>
      </c>
      <c r="O38" s="41" t="s">
        <v>116</v>
      </c>
      <c r="P38" s="42" t="s">
        <v>116</v>
      </c>
      <c r="Q38" s="50"/>
    </row>
    <row r="39" spans="1:18" ht="11.25" customHeight="1" x14ac:dyDescent="0.15">
      <c r="A39" s="86" t="s">
        <v>27</v>
      </c>
      <c r="B39" s="107">
        <v>30</v>
      </c>
      <c r="C39" s="108">
        <v>140</v>
      </c>
      <c r="D39" s="108">
        <v>600</v>
      </c>
      <c r="E39" s="108">
        <v>50</v>
      </c>
      <c r="F39" s="108">
        <v>1600</v>
      </c>
      <c r="G39" s="108">
        <v>950</v>
      </c>
      <c r="H39" s="108">
        <v>1000</v>
      </c>
      <c r="I39" s="108">
        <v>1100</v>
      </c>
      <c r="J39" s="108" t="s">
        <v>262</v>
      </c>
      <c r="K39" s="108" t="s">
        <v>261</v>
      </c>
      <c r="L39" s="131" t="s">
        <v>261</v>
      </c>
      <c r="M39" s="37">
        <v>400</v>
      </c>
      <c r="N39" s="38">
        <v>150</v>
      </c>
      <c r="O39" s="38">
        <v>1100</v>
      </c>
      <c r="P39" s="43">
        <v>950</v>
      </c>
      <c r="Q39" s="50"/>
    </row>
    <row r="40" spans="1:18" ht="11.25" customHeight="1" thickBot="1" x14ac:dyDescent="0.2">
      <c r="A40" s="87" t="s">
        <v>28</v>
      </c>
      <c r="B40" s="140">
        <v>26.6</v>
      </c>
      <c r="C40" s="142">
        <v>42.9</v>
      </c>
      <c r="D40" s="142">
        <v>61.1</v>
      </c>
      <c r="E40" s="142">
        <v>38.700000000000003</v>
      </c>
      <c r="F40" s="141">
        <v>78.5</v>
      </c>
      <c r="G40" s="142">
        <v>53</v>
      </c>
      <c r="H40" s="142">
        <v>58.5</v>
      </c>
      <c r="I40" s="142">
        <v>64</v>
      </c>
      <c r="J40" s="113" t="s">
        <v>261</v>
      </c>
      <c r="K40" s="113" t="s">
        <v>261</v>
      </c>
      <c r="L40" s="132" t="s">
        <v>261</v>
      </c>
      <c r="M40" s="99">
        <v>29.1</v>
      </c>
      <c r="N40" s="88">
        <v>23.2</v>
      </c>
      <c r="O40" s="88">
        <v>50.6</v>
      </c>
      <c r="P40" s="93">
        <v>43.7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168">
        <v>5.0609999999999999</v>
      </c>
      <c r="K44" s="74">
        <v>10.8</v>
      </c>
      <c r="L44" s="468">
        <v>20.312999999999999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68">
        <v>10</v>
      </c>
      <c r="K46" s="38">
        <v>10</v>
      </c>
      <c r="L46" s="38">
        <v>12</v>
      </c>
      <c r="M46" s="38">
        <v>12</v>
      </c>
      <c r="N46" s="43">
        <v>12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18.600000000000001</v>
      </c>
      <c r="K47" s="46">
        <v>22.1</v>
      </c>
      <c r="L47" s="46">
        <v>18.100000000000001</v>
      </c>
      <c r="M47" s="46">
        <v>17.399999999999999</v>
      </c>
      <c r="N47" s="106">
        <v>17.3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16.213999999999999</v>
      </c>
      <c r="D51" s="469"/>
      <c r="E51" s="470"/>
      <c r="F51" s="482">
        <v>3.25</v>
      </c>
      <c r="G51" s="469"/>
      <c r="H51" s="483"/>
      <c r="I51" s="468">
        <v>7.1289999999999996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324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38">
        <v>210</v>
      </c>
      <c r="D53" s="63">
        <v>300</v>
      </c>
      <c r="E53" s="75" t="s">
        <v>29</v>
      </c>
      <c r="F53" s="107">
        <v>8</v>
      </c>
      <c r="G53" s="68">
        <v>3</v>
      </c>
      <c r="H53" s="68">
        <v>3</v>
      </c>
      <c r="I53" s="38">
        <v>350</v>
      </c>
      <c r="J53" s="38">
        <v>520</v>
      </c>
      <c r="K53" s="43">
        <v>480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26.2</v>
      </c>
      <c r="D54" s="69">
        <v>24.9</v>
      </c>
      <c r="E54" s="70" t="s">
        <v>29</v>
      </c>
      <c r="F54" s="120">
        <v>12.9</v>
      </c>
      <c r="G54" s="100">
        <v>7.7</v>
      </c>
      <c r="H54" s="94">
        <v>7.2</v>
      </c>
      <c r="I54" s="56">
        <v>44.4</v>
      </c>
      <c r="J54" s="71">
        <v>43.9</v>
      </c>
      <c r="K54" s="57">
        <v>41.5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10" zoomScaleNormal="11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44291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15.824</v>
      </c>
      <c r="E9" s="468">
        <v>19.800999999999998</v>
      </c>
      <c r="F9" s="469"/>
      <c r="G9" s="470"/>
      <c r="H9" s="169" t="s">
        <v>29</v>
      </c>
      <c r="I9" s="76" t="s">
        <v>29</v>
      </c>
      <c r="J9" s="74">
        <v>12.439</v>
      </c>
      <c r="K9" s="468">
        <v>18.588999999999999</v>
      </c>
      <c r="L9" s="469"/>
      <c r="M9" s="470"/>
      <c r="N9" s="73" t="s">
        <v>29</v>
      </c>
      <c r="O9" s="74">
        <v>16.742999999999999</v>
      </c>
      <c r="P9" s="468">
        <v>24.193000000000001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38">
        <v>800</v>
      </c>
      <c r="E11" s="38">
        <v>420</v>
      </c>
      <c r="F11" s="38">
        <v>480</v>
      </c>
      <c r="G11" s="43">
        <v>520</v>
      </c>
      <c r="H11" s="37" t="s">
        <v>29</v>
      </c>
      <c r="I11" s="38" t="s">
        <v>29</v>
      </c>
      <c r="J11" s="38">
        <v>380</v>
      </c>
      <c r="K11" s="38">
        <v>150</v>
      </c>
      <c r="L11" s="38">
        <v>150</v>
      </c>
      <c r="M11" s="43">
        <v>140</v>
      </c>
      <c r="N11" s="37" t="s">
        <v>316</v>
      </c>
      <c r="O11" s="38">
        <v>150</v>
      </c>
      <c r="P11" s="38">
        <v>120</v>
      </c>
      <c r="Q11" s="38">
        <v>500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30.5</v>
      </c>
      <c r="E12" s="90">
        <v>33.5</v>
      </c>
      <c r="F12" s="90">
        <v>37.5</v>
      </c>
      <c r="G12" s="137">
        <v>41.7</v>
      </c>
      <c r="H12" s="44" t="s">
        <v>29</v>
      </c>
      <c r="I12" s="45" t="s">
        <v>29</v>
      </c>
      <c r="J12" s="69">
        <v>23.5</v>
      </c>
      <c r="K12" s="90">
        <v>21.7</v>
      </c>
      <c r="L12" s="90">
        <v>21.8</v>
      </c>
      <c r="M12" s="91">
        <v>21.9</v>
      </c>
      <c r="N12" s="44" t="s">
        <v>29</v>
      </c>
      <c r="O12" s="69">
        <v>26.1</v>
      </c>
      <c r="P12" s="69">
        <v>23.3</v>
      </c>
      <c r="Q12" s="69">
        <v>29.6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34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2.048</v>
      </c>
      <c r="C16" s="126">
        <v>9.9860000000000007</v>
      </c>
      <c r="D16" s="170">
        <v>19.274999999999999</v>
      </c>
      <c r="E16" s="74">
        <v>21.978000000000002</v>
      </c>
      <c r="F16" s="468">
        <v>25.113</v>
      </c>
      <c r="G16" s="469"/>
      <c r="H16" s="470"/>
      <c r="I16" s="73">
        <v>4.5880000000000001</v>
      </c>
      <c r="J16" s="74">
        <v>15.773</v>
      </c>
      <c r="K16" s="74">
        <v>19.908000000000001</v>
      </c>
      <c r="L16" s="500">
        <v>21.858000000000001</v>
      </c>
      <c r="M16" s="501"/>
      <c r="N16" s="502"/>
      <c r="O16" s="482">
        <v>18.792999999999999</v>
      </c>
      <c r="P16" s="483"/>
      <c r="Q16" s="75">
        <v>15.669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38">
        <v>6</v>
      </c>
      <c r="C18" s="128">
        <v>12</v>
      </c>
      <c r="D18" s="68">
        <v>4000</v>
      </c>
      <c r="E18" s="38">
        <v>2500</v>
      </c>
      <c r="F18" s="38">
        <v>20</v>
      </c>
      <c r="G18" s="38">
        <v>15</v>
      </c>
      <c r="H18" s="43">
        <v>12</v>
      </c>
      <c r="I18" s="38">
        <v>12</v>
      </c>
      <c r="J18" s="38">
        <v>200</v>
      </c>
      <c r="K18" s="38">
        <v>2200</v>
      </c>
      <c r="L18" s="38">
        <v>12</v>
      </c>
      <c r="M18" s="38">
        <v>10</v>
      </c>
      <c r="N18" s="38">
        <v>8</v>
      </c>
      <c r="O18" s="37">
        <v>420</v>
      </c>
      <c r="P18" s="38">
        <v>480</v>
      </c>
      <c r="Q18" s="43">
        <v>130</v>
      </c>
      <c r="R18" s="50"/>
    </row>
    <row r="19" spans="1:18" ht="11.25" customHeight="1" thickBot="1" x14ac:dyDescent="0.2">
      <c r="A19" s="80" t="s">
        <v>28</v>
      </c>
      <c r="B19" s="88">
        <v>12.1</v>
      </c>
      <c r="C19" s="88">
        <v>17.899999999999999</v>
      </c>
      <c r="D19" s="88">
        <v>57.2</v>
      </c>
      <c r="E19" s="88">
        <v>40.4</v>
      </c>
      <c r="F19" s="71">
        <v>13.3</v>
      </c>
      <c r="G19" s="71">
        <v>12.9</v>
      </c>
      <c r="H19" s="101">
        <v>12.8</v>
      </c>
      <c r="I19" s="88">
        <v>14.7</v>
      </c>
      <c r="J19" s="88">
        <v>21.8</v>
      </c>
      <c r="K19" s="88">
        <v>41.2</v>
      </c>
      <c r="L19" s="71">
        <v>12.8</v>
      </c>
      <c r="M19" s="71">
        <v>12.8</v>
      </c>
      <c r="N19" s="102">
        <v>13</v>
      </c>
      <c r="O19" s="103">
        <v>36.799999999999997</v>
      </c>
      <c r="P19" s="71">
        <v>38.5</v>
      </c>
      <c r="Q19" s="92">
        <v>30.1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242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4.6479999999999997</v>
      </c>
      <c r="C23" s="468">
        <v>11.613</v>
      </c>
      <c r="D23" s="469"/>
      <c r="E23" s="470"/>
      <c r="F23" s="73">
        <v>6.1369999999999996</v>
      </c>
      <c r="G23" s="74">
        <v>7.7130000000000001</v>
      </c>
      <c r="H23" s="468">
        <v>7.5460000000000003</v>
      </c>
      <c r="I23" s="469"/>
      <c r="J23" s="470"/>
      <c r="K23" s="73">
        <v>22.731000000000002</v>
      </c>
      <c r="L23" s="74">
        <v>30.393999999999998</v>
      </c>
      <c r="M23" s="97">
        <v>28.951000000000001</v>
      </c>
      <c r="N23" s="74">
        <v>34.770000000000003</v>
      </c>
      <c r="O23" s="468">
        <v>41.234999999999999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66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37">
        <v>15</v>
      </c>
      <c r="C25" s="38">
        <v>12</v>
      </c>
      <c r="D25" s="38">
        <v>12</v>
      </c>
      <c r="E25" s="43">
        <v>12</v>
      </c>
      <c r="F25" s="37">
        <v>450</v>
      </c>
      <c r="G25" s="38">
        <v>1100</v>
      </c>
      <c r="H25" s="38">
        <v>12</v>
      </c>
      <c r="I25" s="38">
        <v>10</v>
      </c>
      <c r="J25" s="63">
        <v>12</v>
      </c>
      <c r="K25" s="37" t="s">
        <v>262</v>
      </c>
      <c r="L25" s="38">
        <v>600</v>
      </c>
      <c r="M25" s="66">
        <v>2300</v>
      </c>
      <c r="N25" s="38">
        <v>1600</v>
      </c>
      <c r="O25" s="38">
        <v>10</v>
      </c>
      <c r="P25" s="38">
        <v>10</v>
      </c>
      <c r="Q25" s="43">
        <v>10</v>
      </c>
      <c r="R25" s="50"/>
    </row>
    <row r="26" spans="1:18" ht="11.25" customHeight="1" thickBot="1" x14ac:dyDescent="0.2">
      <c r="A26" s="80" t="s">
        <v>28</v>
      </c>
      <c r="B26" s="58">
        <v>19</v>
      </c>
      <c r="C26" s="56">
        <v>19.100000000000001</v>
      </c>
      <c r="D26" s="56">
        <v>18</v>
      </c>
      <c r="E26" s="57">
        <v>17.600000000000001</v>
      </c>
      <c r="F26" s="58">
        <v>39.5</v>
      </c>
      <c r="G26" s="46">
        <v>51.8</v>
      </c>
      <c r="H26" s="56">
        <v>19.600000000000001</v>
      </c>
      <c r="I26" s="56">
        <v>18.5</v>
      </c>
      <c r="J26" s="59">
        <v>18.5</v>
      </c>
      <c r="K26" s="104" t="s">
        <v>262</v>
      </c>
      <c r="L26" s="46">
        <v>34.799999999999997</v>
      </c>
      <c r="M26" s="105">
        <v>95.9</v>
      </c>
      <c r="N26" s="46">
        <v>46.4</v>
      </c>
      <c r="O26" s="56">
        <v>13.7</v>
      </c>
      <c r="P26" s="56">
        <v>13.5</v>
      </c>
      <c r="Q26" s="57">
        <v>13.3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14.52</v>
      </c>
      <c r="C30" s="39">
        <v>20.113</v>
      </c>
      <c r="D30" s="39">
        <v>23.713999999999999</v>
      </c>
      <c r="E30" s="490">
        <v>24.666</v>
      </c>
      <c r="F30" s="491"/>
      <c r="G30" s="52">
        <v>12.045</v>
      </c>
      <c r="H30" s="39">
        <v>14.352</v>
      </c>
      <c r="I30" s="39">
        <v>24.666</v>
      </c>
      <c r="J30" s="490">
        <v>31.077999999999999</v>
      </c>
      <c r="K30" s="492"/>
      <c r="L30" s="491"/>
      <c r="M30" s="52">
        <v>0.91500000000000004</v>
      </c>
      <c r="N30" s="39">
        <v>4.9249999999999998</v>
      </c>
      <c r="O30" s="490">
        <v>8.8339999999999996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37">
        <v>25</v>
      </c>
      <c r="C32" s="38">
        <v>35</v>
      </c>
      <c r="D32" s="38">
        <v>30</v>
      </c>
      <c r="E32" s="38">
        <v>5</v>
      </c>
      <c r="F32" s="63">
        <v>5</v>
      </c>
      <c r="G32" s="37">
        <v>10</v>
      </c>
      <c r="H32" s="38">
        <v>900</v>
      </c>
      <c r="I32" s="38">
        <v>3600</v>
      </c>
      <c r="J32" s="38">
        <v>20</v>
      </c>
      <c r="K32" s="38">
        <v>15</v>
      </c>
      <c r="L32" s="43">
        <v>15</v>
      </c>
      <c r="M32" s="37">
        <v>180</v>
      </c>
      <c r="N32" s="38">
        <v>200</v>
      </c>
      <c r="O32" s="38">
        <v>75</v>
      </c>
      <c r="P32" s="38">
        <v>100</v>
      </c>
      <c r="Q32" s="43">
        <v>70</v>
      </c>
      <c r="R32" s="49"/>
    </row>
    <row r="33" spans="1:18" ht="11.25" customHeight="1" thickBot="1" x14ac:dyDescent="0.2">
      <c r="A33" s="85" t="s">
        <v>28</v>
      </c>
      <c r="B33" s="99">
        <v>32.700000000000003</v>
      </c>
      <c r="C33" s="88">
        <v>33.6</v>
      </c>
      <c r="D33" s="88">
        <v>23</v>
      </c>
      <c r="E33" s="88">
        <v>12.2</v>
      </c>
      <c r="F33" s="89">
        <v>11.9</v>
      </c>
      <c r="G33" s="99">
        <v>27.5</v>
      </c>
      <c r="H33" s="88">
        <v>66.8</v>
      </c>
      <c r="I33" s="88">
        <v>136.6</v>
      </c>
      <c r="J33" s="88">
        <v>22.3</v>
      </c>
      <c r="K33" s="88">
        <v>21.8</v>
      </c>
      <c r="L33" s="93">
        <v>21.4</v>
      </c>
      <c r="M33" s="88">
        <v>25.2</v>
      </c>
      <c r="N33" s="88">
        <v>24.8</v>
      </c>
      <c r="O33" s="88">
        <v>23.5</v>
      </c>
      <c r="P33" s="88">
        <v>23.7</v>
      </c>
      <c r="Q33" s="93">
        <v>23.2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13.352</v>
      </c>
      <c r="C37" s="139">
        <v>17.988</v>
      </c>
      <c r="D37" s="139">
        <v>23.291</v>
      </c>
      <c r="E37" s="139">
        <v>23.442</v>
      </c>
      <c r="F37" s="139">
        <v>27.114999999999998</v>
      </c>
      <c r="G37" s="497">
        <v>37.218000000000004</v>
      </c>
      <c r="H37" s="498"/>
      <c r="I37" s="499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213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40" t="s">
        <v>116</v>
      </c>
      <c r="N38" s="41" t="s">
        <v>116</v>
      </c>
      <c r="O38" s="41" t="s">
        <v>116</v>
      </c>
      <c r="P38" s="42" t="s">
        <v>116</v>
      </c>
      <c r="Q38" s="50"/>
    </row>
    <row r="39" spans="1:18" ht="11.25" customHeight="1" x14ac:dyDescent="0.15">
      <c r="A39" s="86" t="s">
        <v>27</v>
      </c>
      <c r="B39" s="107">
        <v>60</v>
      </c>
      <c r="C39" s="108">
        <v>120</v>
      </c>
      <c r="D39" s="108">
        <v>350</v>
      </c>
      <c r="E39" s="108">
        <v>40</v>
      </c>
      <c r="F39" s="108">
        <v>1400</v>
      </c>
      <c r="G39" s="108">
        <v>750</v>
      </c>
      <c r="H39" s="108">
        <v>1000</v>
      </c>
      <c r="I39" s="108">
        <v>1200</v>
      </c>
      <c r="J39" s="108" t="s">
        <v>262</v>
      </c>
      <c r="K39" s="108" t="s">
        <v>261</v>
      </c>
      <c r="L39" s="131" t="s">
        <v>261</v>
      </c>
      <c r="M39" s="37">
        <v>800</v>
      </c>
      <c r="N39" s="38">
        <v>190</v>
      </c>
      <c r="O39" s="38">
        <v>750</v>
      </c>
      <c r="P39" s="43">
        <v>1000</v>
      </c>
      <c r="Q39" s="50"/>
    </row>
    <row r="40" spans="1:18" ht="11.25" customHeight="1" thickBot="1" x14ac:dyDescent="0.2">
      <c r="A40" s="87" t="s">
        <v>28</v>
      </c>
      <c r="B40" s="140">
        <v>35.1</v>
      </c>
      <c r="C40" s="142">
        <v>45.7</v>
      </c>
      <c r="D40" s="142">
        <v>63.6</v>
      </c>
      <c r="E40" s="142">
        <v>39.9</v>
      </c>
      <c r="F40" s="141">
        <v>86.8</v>
      </c>
      <c r="G40" s="142">
        <v>69.2</v>
      </c>
      <c r="H40" s="142">
        <v>75.2</v>
      </c>
      <c r="I40" s="142">
        <v>79.900000000000006</v>
      </c>
      <c r="J40" s="113" t="s">
        <v>261</v>
      </c>
      <c r="K40" s="113" t="s">
        <v>261</v>
      </c>
      <c r="L40" s="132" t="s">
        <v>261</v>
      </c>
      <c r="M40" s="99">
        <v>36.5</v>
      </c>
      <c r="N40" s="88">
        <v>24.4</v>
      </c>
      <c r="O40" s="88">
        <v>38.5</v>
      </c>
      <c r="P40" s="93">
        <v>36.1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170">
        <v>5.0780000000000003</v>
      </c>
      <c r="K44" s="74">
        <v>10.837999999999999</v>
      </c>
      <c r="L44" s="468">
        <v>20.337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68">
        <v>10</v>
      </c>
      <c r="K46" s="38">
        <v>10</v>
      </c>
      <c r="L46" s="38">
        <v>12</v>
      </c>
      <c r="M46" s="38">
        <v>12</v>
      </c>
      <c r="N46" s="43">
        <v>10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18.399999999999999</v>
      </c>
      <c r="K47" s="46">
        <v>16.899999999999999</v>
      </c>
      <c r="L47" s="46">
        <v>16.399999999999999</v>
      </c>
      <c r="M47" s="46">
        <v>16.5</v>
      </c>
      <c r="N47" s="106">
        <v>16.3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16.036999999999999</v>
      </c>
      <c r="D51" s="469"/>
      <c r="E51" s="470"/>
      <c r="F51" s="482">
        <v>5.2240000000000002</v>
      </c>
      <c r="G51" s="469"/>
      <c r="H51" s="483"/>
      <c r="I51" s="468">
        <v>7.2039999999999997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324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38">
        <v>300</v>
      </c>
      <c r="D53" s="63">
        <v>180</v>
      </c>
      <c r="E53" s="75" t="s">
        <v>29</v>
      </c>
      <c r="F53" s="107">
        <v>3</v>
      </c>
      <c r="G53" s="68">
        <v>1</v>
      </c>
      <c r="H53" s="68">
        <v>1</v>
      </c>
      <c r="I53" s="38">
        <v>500</v>
      </c>
      <c r="J53" s="38">
        <v>520</v>
      </c>
      <c r="K53" s="43">
        <v>550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29</v>
      </c>
      <c r="D54" s="69">
        <v>27.7</v>
      </c>
      <c r="E54" s="70" t="s">
        <v>29</v>
      </c>
      <c r="F54" s="120">
        <v>9.5</v>
      </c>
      <c r="G54" s="100">
        <v>7.6</v>
      </c>
      <c r="H54" s="94">
        <v>7.4</v>
      </c>
      <c r="I54" s="56">
        <v>38.5</v>
      </c>
      <c r="J54" s="71">
        <v>38.9</v>
      </c>
      <c r="K54" s="57">
        <v>39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E31" zoomScale="110" zoomScaleNormal="11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44298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15.712</v>
      </c>
      <c r="E9" s="468">
        <v>19.603999999999999</v>
      </c>
      <c r="F9" s="469"/>
      <c r="G9" s="470"/>
      <c r="H9" s="171" t="s">
        <v>29</v>
      </c>
      <c r="I9" s="76" t="s">
        <v>29</v>
      </c>
      <c r="J9" s="74">
        <v>12.641</v>
      </c>
      <c r="K9" s="468">
        <v>18.655000000000001</v>
      </c>
      <c r="L9" s="469"/>
      <c r="M9" s="470"/>
      <c r="N9" s="73" t="s">
        <v>29</v>
      </c>
      <c r="O9" s="74">
        <v>17.170999999999999</v>
      </c>
      <c r="P9" s="468">
        <v>24.437000000000001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38">
        <v>900</v>
      </c>
      <c r="E11" s="38">
        <v>400</v>
      </c>
      <c r="F11" s="38">
        <v>500</v>
      </c>
      <c r="G11" s="43">
        <v>400</v>
      </c>
      <c r="H11" s="37" t="s">
        <v>29</v>
      </c>
      <c r="I11" s="38" t="s">
        <v>29</v>
      </c>
      <c r="J11" s="38">
        <v>360</v>
      </c>
      <c r="K11" s="38">
        <v>180</v>
      </c>
      <c r="L11" s="38">
        <v>150</v>
      </c>
      <c r="M11" s="43">
        <v>150</v>
      </c>
      <c r="N11" s="37" t="s">
        <v>316</v>
      </c>
      <c r="O11" s="38">
        <v>140</v>
      </c>
      <c r="P11" s="38">
        <v>300</v>
      </c>
      <c r="Q11" s="38">
        <v>220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49.9</v>
      </c>
      <c r="E12" s="90">
        <v>50.6</v>
      </c>
      <c r="F12" s="90">
        <v>51.9</v>
      </c>
      <c r="G12" s="137">
        <v>51.2</v>
      </c>
      <c r="H12" s="44" t="s">
        <v>29</v>
      </c>
      <c r="I12" s="45" t="s">
        <v>29</v>
      </c>
      <c r="J12" s="69">
        <v>34.299999999999997</v>
      </c>
      <c r="K12" s="90">
        <v>31.2</v>
      </c>
      <c r="L12" s="90">
        <v>31</v>
      </c>
      <c r="M12" s="91">
        <v>30.5</v>
      </c>
      <c r="N12" s="44" t="s">
        <v>29</v>
      </c>
      <c r="O12" s="69">
        <v>31.4</v>
      </c>
      <c r="P12" s="69">
        <v>34.9</v>
      </c>
      <c r="Q12" s="69">
        <v>32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34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4.0490000000000004</v>
      </c>
      <c r="C16" s="126">
        <v>9.9019999999999992</v>
      </c>
      <c r="D16" s="172">
        <v>19.356999999999999</v>
      </c>
      <c r="E16" s="74">
        <v>22.152000000000001</v>
      </c>
      <c r="F16" s="468">
        <v>25.038</v>
      </c>
      <c r="G16" s="469"/>
      <c r="H16" s="470"/>
      <c r="I16" s="73">
        <v>6.1929999999999996</v>
      </c>
      <c r="J16" s="74">
        <v>15.722</v>
      </c>
      <c r="K16" s="74">
        <v>19.96</v>
      </c>
      <c r="L16" s="500">
        <v>21.87</v>
      </c>
      <c r="M16" s="501"/>
      <c r="N16" s="502"/>
      <c r="O16" s="482">
        <v>18.53</v>
      </c>
      <c r="P16" s="483"/>
      <c r="Q16" s="75">
        <v>15.395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38">
        <v>8</v>
      </c>
      <c r="C18" s="128">
        <v>10</v>
      </c>
      <c r="D18" s="68">
        <v>3800</v>
      </c>
      <c r="E18" s="38">
        <v>2200</v>
      </c>
      <c r="F18" s="38">
        <v>25</v>
      </c>
      <c r="G18" s="38">
        <v>12</v>
      </c>
      <c r="H18" s="43">
        <v>12</v>
      </c>
      <c r="I18" s="38">
        <v>25</v>
      </c>
      <c r="J18" s="38">
        <v>200</v>
      </c>
      <c r="K18" s="38">
        <v>2300</v>
      </c>
      <c r="L18" s="38">
        <v>10</v>
      </c>
      <c r="M18" s="38">
        <v>10</v>
      </c>
      <c r="N18" s="38">
        <v>10</v>
      </c>
      <c r="O18" s="37">
        <v>450</v>
      </c>
      <c r="P18" s="38">
        <v>480</v>
      </c>
      <c r="Q18" s="43">
        <v>150</v>
      </c>
      <c r="R18" s="50"/>
    </row>
    <row r="19" spans="1:18" ht="11.25" customHeight="1" thickBot="1" x14ac:dyDescent="0.2">
      <c r="A19" s="80" t="s">
        <v>28</v>
      </c>
      <c r="B19" s="88">
        <v>14.8</v>
      </c>
      <c r="C19" s="88">
        <v>21.5</v>
      </c>
      <c r="D19" s="88">
        <v>63.1</v>
      </c>
      <c r="E19" s="88">
        <v>59.4</v>
      </c>
      <c r="F19" s="71">
        <v>23.1</v>
      </c>
      <c r="G19" s="71">
        <v>17.600000000000001</v>
      </c>
      <c r="H19" s="101">
        <v>16.8</v>
      </c>
      <c r="I19" s="88">
        <v>25.3</v>
      </c>
      <c r="J19" s="88">
        <v>29.2</v>
      </c>
      <c r="K19" s="88">
        <v>50.3</v>
      </c>
      <c r="L19" s="71">
        <v>16.7</v>
      </c>
      <c r="M19" s="71">
        <v>16.3</v>
      </c>
      <c r="N19" s="102">
        <v>16.7</v>
      </c>
      <c r="O19" s="103">
        <v>51</v>
      </c>
      <c r="P19" s="71">
        <v>51.8</v>
      </c>
      <c r="Q19" s="92">
        <v>41.9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242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6.2469999999999999</v>
      </c>
      <c r="C23" s="468">
        <v>11.55</v>
      </c>
      <c r="D23" s="469"/>
      <c r="E23" s="470"/>
      <c r="F23" s="73">
        <v>6.43</v>
      </c>
      <c r="G23" s="74">
        <v>7.7610000000000001</v>
      </c>
      <c r="H23" s="468">
        <v>7.548</v>
      </c>
      <c r="I23" s="469"/>
      <c r="J23" s="470"/>
      <c r="K23" s="73">
        <v>22.73</v>
      </c>
      <c r="L23" s="74">
        <v>30.466999999999999</v>
      </c>
      <c r="M23" s="97">
        <v>29.1</v>
      </c>
      <c r="N23" s="74">
        <v>34.957000000000001</v>
      </c>
      <c r="O23" s="468">
        <v>41.265000000000001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66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37">
        <v>20</v>
      </c>
      <c r="C25" s="38">
        <v>10</v>
      </c>
      <c r="D25" s="38">
        <v>12</v>
      </c>
      <c r="E25" s="43">
        <v>12</v>
      </c>
      <c r="F25" s="37">
        <v>500</v>
      </c>
      <c r="G25" s="38">
        <v>1150</v>
      </c>
      <c r="H25" s="38">
        <v>15</v>
      </c>
      <c r="I25" s="38">
        <v>12</v>
      </c>
      <c r="J25" s="63">
        <v>12</v>
      </c>
      <c r="K25" s="37" t="s">
        <v>262</v>
      </c>
      <c r="L25" s="38">
        <v>600</v>
      </c>
      <c r="M25" s="66">
        <v>2800</v>
      </c>
      <c r="N25" s="38">
        <v>1800</v>
      </c>
      <c r="O25" s="38">
        <v>8</v>
      </c>
      <c r="P25" s="38">
        <v>8</v>
      </c>
      <c r="Q25" s="43">
        <v>8</v>
      </c>
      <c r="R25" s="50"/>
    </row>
    <row r="26" spans="1:18" ht="11.25" customHeight="1" thickBot="1" x14ac:dyDescent="0.2">
      <c r="A26" s="80" t="s">
        <v>28</v>
      </c>
      <c r="B26" s="58">
        <v>25</v>
      </c>
      <c r="C26" s="56">
        <v>21.8</v>
      </c>
      <c r="D26" s="56">
        <v>21.3</v>
      </c>
      <c r="E26" s="57">
        <v>21.4</v>
      </c>
      <c r="F26" s="58">
        <v>28.4</v>
      </c>
      <c r="G26" s="46">
        <v>38.4</v>
      </c>
      <c r="H26" s="56">
        <v>18</v>
      </c>
      <c r="I26" s="56">
        <v>15.6</v>
      </c>
      <c r="J26" s="59">
        <v>15.2</v>
      </c>
      <c r="K26" s="104" t="s">
        <v>262</v>
      </c>
      <c r="L26" s="46">
        <v>36.200000000000003</v>
      </c>
      <c r="M26" s="105">
        <v>128</v>
      </c>
      <c r="N26" s="46">
        <v>52.9</v>
      </c>
      <c r="O26" s="56">
        <v>14.2</v>
      </c>
      <c r="P26" s="56">
        <v>13.9</v>
      </c>
      <c r="Q26" s="57">
        <v>13.7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14.436999999999999</v>
      </c>
      <c r="C30" s="39">
        <v>19.972999999999999</v>
      </c>
      <c r="D30" s="39">
        <v>23.704000000000001</v>
      </c>
      <c r="E30" s="490">
        <v>24.635000000000002</v>
      </c>
      <c r="F30" s="491"/>
      <c r="G30" s="52">
        <v>12.052</v>
      </c>
      <c r="H30" s="39">
        <v>14.387</v>
      </c>
      <c r="I30" s="39">
        <v>24.69</v>
      </c>
      <c r="J30" s="490">
        <v>30.959</v>
      </c>
      <c r="K30" s="492"/>
      <c r="L30" s="491"/>
      <c r="M30" s="52">
        <v>0.96499999999999997</v>
      </c>
      <c r="N30" s="39">
        <v>4.6120000000000001</v>
      </c>
      <c r="O30" s="490">
        <v>8.782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37">
        <v>12</v>
      </c>
      <c r="C32" s="38">
        <v>30</v>
      </c>
      <c r="D32" s="38">
        <v>20</v>
      </c>
      <c r="E32" s="38">
        <v>8</v>
      </c>
      <c r="F32" s="63">
        <v>5</v>
      </c>
      <c r="G32" s="37">
        <v>12</v>
      </c>
      <c r="H32" s="38">
        <v>1100</v>
      </c>
      <c r="I32" s="38">
        <v>3800</v>
      </c>
      <c r="J32" s="38">
        <v>25</v>
      </c>
      <c r="K32" s="38">
        <v>15</v>
      </c>
      <c r="L32" s="43">
        <v>12</v>
      </c>
      <c r="M32" s="37">
        <v>380</v>
      </c>
      <c r="N32" s="38">
        <v>190</v>
      </c>
      <c r="O32" s="38">
        <v>80</v>
      </c>
      <c r="P32" s="38">
        <v>90</v>
      </c>
      <c r="Q32" s="43">
        <v>75</v>
      </c>
      <c r="R32" s="49"/>
    </row>
    <row r="33" spans="1:18" ht="11.25" customHeight="1" thickBot="1" x14ac:dyDescent="0.2">
      <c r="A33" s="85" t="s">
        <v>28</v>
      </c>
      <c r="B33" s="99">
        <v>21.9</v>
      </c>
      <c r="C33" s="88">
        <v>23.3</v>
      </c>
      <c r="D33" s="88">
        <v>17.100000000000001</v>
      </c>
      <c r="E33" s="88">
        <v>12.6</v>
      </c>
      <c r="F33" s="89">
        <v>11.3</v>
      </c>
      <c r="G33" s="99">
        <v>33.700000000000003</v>
      </c>
      <c r="H33" s="88">
        <v>92.9</v>
      </c>
      <c r="I33" s="88">
        <v>141.4</v>
      </c>
      <c r="J33" s="88">
        <v>24.1</v>
      </c>
      <c r="K33" s="88">
        <v>23.9</v>
      </c>
      <c r="L33" s="93">
        <v>23.1</v>
      </c>
      <c r="M33" s="88">
        <v>32.1</v>
      </c>
      <c r="N33" s="88">
        <v>28.1</v>
      </c>
      <c r="O33" s="88">
        <v>26.2</v>
      </c>
      <c r="P33" s="88">
        <v>26.5</v>
      </c>
      <c r="Q33" s="93">
        <v>26.5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16.033999999999999</v>
      </c>
      <c r="C37" s="139">
        <v>19.93</v>
      </c>
      <c r="D37" s="139">
        <v>23.550999999999998</v>
      </c>
      <c r="E37" s="139">
        <v>24.113</v>
      </c>
      <c r="F37" s="139">
        <v>27.207000000000001</v>
      </c>
      <c r="G37" s="497">
        <v>37.279000000000003</v>
      </c>
      <c r="H37" s="498"/>
      <c r="I37" s="499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213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40" t="s">
        <v>116</v>
      </c>
      <c r="N38" s="41" t="s">
        <v>116</v>
      </c>
      <c r="O38" s="41" t="s">
        <v>116</v>
      </c>
      <c r="P38" s="42" t="s">
        <v>116</v>
      </c>
      <c r="Q38" s="50"/>
    </row>
    <row r="39" spans="1:18" ht="11.25" customHeight="1" x14ac:dyDescent="0.15">
      <c r="A39" s="86" t="s">
        <v>27</v>
      </c>
      <c r="B39" s="107">
        <v>130</v>
      </c>
      <c r="C39" s="108">
        <v>130</v>
      </c>
      <c r="D39" s="108">
        <v>320</v>
      </c>
      <c r="E39" s="108">
        <v>50</v>
      </c>
      <c r="F39" s="108">
        <v>1500</v>
      </c>
      <c r="G39" s="108">
        <v>1000</v>
      </c>
      <c r="H39" s="108">
        <v>1100</v>
      </c>
      <c r="I39" s="108">
        <v>1200</v>
      </c>
      <c r="J39" s="108" t="s">
        <v>262</v>
      </c>
      <c r="K39" s="108" t="s">
        <v>261</v>
      </c>
      <c r="L39" s="131" t="s">
        <v>261</v>
      </c>
      <c r="M39" s="37">
        <v>600</v>
      </c>
      <c r="N39" s="38">
        <v>200</v>
      </c>
      <c r="O39" s="38">
        <v>1700</v>
      </c>
      <c r="P39" s="43">
        <v>800</v>
      </c>
      <c r="Q39" s="50"/>
    </row>
    <row r="40" spans="1:18" ht="11.25" customHeight="1" thickBot="1" x14ac:dyDescent="0.2">
      <c r="A40" s="87" t="s">
        <v>28</v>
      </c>
      <c r="B40" s="140">
        <v>54.6</v>
      </c>
      <c r="C40" s="142">
        <v>53.6</v>
      </c>
      <c r="D40" s="142">
        <v>63.1</v>
      </c>
      <c r="E40" s="142">
        <v>46.3</v>
      </c>
      <c r="F40" s="141">
        <v>85.7</v>
      </c>
      <c r="G40" s="142">
        <v>54.6</v>
      </c>
      <c r="H40" s="142">
        <v>62.2</v>
      </c>
      <c r="I40" s="142">
        <v>6.43</v>
      </c>
      <c r="J40" s="113" t="s">
        <v>261</v>
      </c>
      <c r="K40" s="113" t="s">
        <v>261</v>
      </c>
      <c r="L40" s="132" t="s">
        <v>261</v>
      </c>
      <c r="M40" s="99">
        <v>40</v>
      </c>
      <c r="N40" s="88">
        <v>33.5</v>
      </c>
      <c r="O40" s="88">
        <v>62.5</v>
      </c>
      <c r="P40" s="93">
        <v>49.4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172">
        <v>5.1319999999999997</v>
      </c>
      <c r="K44" s="74">
        <v>11.026999999999999</v>
      </c>
      <c r="L44" s="468">
        <v>20.398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68">
        <v>10</v>
      </c>
      <c r="K46" s="38">
        <v>10</v>
      </c>
      <c r="L46" s="38">
        <v>12</v>
      </c>
      <c r="M46" s="38">
        <v>12</v>
      </c>
      <c r="N46" s="43">
        <v>10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25.8</v>
      </c>
      <c r="K47" s="46">
        <v>24</v>
      </c>
      <c r="L47" s="46">
        <v>23.6</v>
      </c>
      <c r="M47" s="46">
        <v>23.4</v>
      </c>
      <c r="N47" s="106">
        <v>23.1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15.723000000000001</v>
      </c>
      <c r="D51" s="469"/>
      <c r="E51" s="470"/>
      <c r="F51" s="482">
        <v>16.942</v>
      </c>
      <c r="G51" s="469"/>
      <c r="H51" s="483"/>
      <c r="I51" s="468">
        <v>7.2080000000000002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324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38">
        <v>300</v>
      </c>
      <c r="D53" s="63">
        <v>260</v>
      </c>
      <c r="E53" s="75" t="s">
        <v>29</v>
      </c>
      <c r="F53" s="107" t="s">
        <v>262</v>
      </c>
      <c r="G53" s="68">
        <v>130</v>
      </c>
      <c r="H53" s="68">
        <v>120</v>
      </c>
      <c r="I53" s="38">
        <v>550</v>
      </c>
      <c r="J53" s="38">
        <v>400</v>
      </c>
      <c r="K53" s="43">
        <v>450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29.7</v>
      </c>
      <c r="D54" s="69">
        <v>32.299999999999997</v>
      </c>
      <c r="E54" s="70" t="s">
        <v>29</v>
      </c>
      <c r="F54" s="120" t="s">
        <v>262</v>
      </c>
      <c r="G54" s="100">
        <v>26.6</v>
      </c>
      <c r="H54" s="94">
        <v>24.7</v>
      </c>
      <c r="I54" s="56">
        <v>25.9</v>
      </c>
      <c r="J54" s="71">
        <v>26.6</v>
      </c>
      <c r="K54" s="57">
        <v>26.9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E4" zoomScale="110" zoomScaleNormal="11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44305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15.692</v>
      </c>
      <c r="E9" s="468">
        <v>19.206</v>
      </c>
      <c r="F9" s="469"/>
      <c r="G9" s="470"/>
      <c r="H9" s="173" t="s">
        <v>29</v>
      </c>
      <c r="I9" s="76" t="s">
        <v>29</v>
      </c>
      <c r="J9" s="74">
        <v>12.304</v>
      </c>
      <c r="K9" s="468">
        <v>18.097000000000001</v>
      </c>
      <c r="L9" s="469"/>
      <c r="M9" s="470"/>
      <c r="N9" s="73" t="s">
        <v>29</v>
      </c>
      <c r="O9" s="74">
        <v>16.678000000000001</v>
      </c>
      <c r="P9" s="468">
        <v>24.222999999999999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38">
        <v>900</v>
      </c>
      <c r="E11" s="38">
        <v>450</v>
      </c>
      <c r="F11" s="38">
        <v>480</v>
      </c>
      <c r="G11" s="43">
        <v>520</v>
      </c>
      <c r="H11" s="37" t="s">
        <v>29</v>
      </c>
      <c r="I11" s="38" t="s">
        <v>29</v>
      </c>
      <c r="J11" s="38">
        <v>350</v>
      </c>
      <c r="K11" s="38">
        <v>170</v>
      </c>
      <c r="L11" s="38">
        <v>170</v>
      </c>
      <c r="M11" s="43">
        <v>130</v>
      </c>
      <c r="N11" s="37" t="s">
        <v>316</v>
      </c>
      <c r="O11" s="38">
        <v>180</v>
      </c>
      <c r="P11" s="38">
        <v>130</v>
      </c>
      <c r="Q11" s="38">
        <v>400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32.6</v>
      </c>
      <c r="E12" s="90">
        <v>35.5</v>
      </c>
      <c r="F12" s="90">
        <v>38.299999999999997</v>
      </c>
      <c r="G12" s="137">
        <v>39.299999999999997</v>
      </c>
      <c r="H12" s="44" t="s">
        <v>29</v>
      </c>
      <c r="I12" s="45" t="s">
        <v>29</v>
      </c>
      <c r="J12" s="69">
        <v>22.5</v>
      </c>
      <c r="K12" s="90">
        <v>18.600000000000001</v>
      </c>
      <c r="L12" s="90">
        <v>18.600000000000001</v>
      </c>
      <c r="M12" s="91">
        <v>18.7</v>
      </c>
      <c r="N12" s="44" t="s">
        <v>29</v>
      </c>
      <c r="O12" s="69">
        <v>25.1</v>
      </c>
      <c r="P12" s="69">
        <v>22.1</v>
      </c>
      <c r="Q12" s="69">
        <v>27.9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34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3.63</v>
      </c>
      <c r="C16" s="126">
        <v>10.050000000000001</v>
      </c>
      <c r="D16" s="174">
        <v>19.257999999999999</v>
      </c>
      <c r="E16" s="74">
        <v>21.97</v>
      </c>
      <c r="F16" s="468">
        <v>24.692</v>
      </c>
      <c r="G16" s="469"/>
      <c r="H16" s="470"/>
      <c r="I16" s="73">
        <v>7.0549999999999997</v>
      </c>
      <c r="J16" s="74">
        <v>15.778</v>
      </c>
      <c r="K16" s="74">
        <v>19.925999999999998</v>
      </c>
      <c r="L16" s="500">
        <v>21.4</v>
      </c>
      <c r="M16" s="501"/>
      <c r="N16" s="502"/>
      <c r="O16" s="482">
        <v>17.850999999999999</v>
      </c>
      <c r="P16" s="483"/>
      <c r="Q16" s="75">
        <v>15.257999999999999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38">
        <v>8</v>
      </c>
      <c r="C18" s="128">
        <v>12</v>
      </c>
      <c r="D18" s="68">
        <v>3500</v>
      </c>
      <c r="E18" s="38">
        <v>2200</v>
      </c>
      <c r="F18" s="38">
        <v>20</v>
      </c>
      <c r="G18" s="38">
        <v>12</v>
      </c>
      <c r="H18" s="43">
        <v>15</v>
      </c>
      <c r="I18" s="38">
        <v>30</v>
      </c>
      <c r="J18" s="38">
        <v>200</v>
      </c>
      <c r="K18" s="38">
        <v>2000</v>
      </c>
      <c r="L18" s="38">
        <v>10</v>
      </c>
      <c r="M18" s="38">
        <v>10</v>
      </c>
      <c r="N18" s="38">
        <v>10</v>
      </c>
      <c r="O18" s="37">
        <v>450</v>
      </c>
      <c r="P18" s="38">
        <v>380</v>
      </c>
      <c r="Q18" s="43">
        <v>180</v>
      </c>
      <c r="R18" s="50"/>
    </row>
    <row r="19" spans="1:18" ht="11.25" customHeight="1" thickBot="1" x14ac:dyDescent="0.2">
      <c r="A19" s="80" t="s">
        <v>28</v>
      </c>
      <c r="B19" s="88">
        <v>12.5</v>
      </c>
      <c r="C19" s="88">
        <v>16.7</v>
      </c>
      <c r="D19" s="88">
        <v>55.5</v>
      </c>
      <c r="E19" s="88">
        <v>40.200000000000003</v>
      </c>
      <c r="F19" s="71">
        <v>12.9</v>
      </c>
      <c r="G19" s="71">
        <v>12.6</v>
      </c>
      <c r="H19" s="101">
        <v>12.4</v>
      </c>
      <c r="I19" s="88">
        <v>15.2</v>
      </c>
      <c r="J19" s="88">
        <v>18.5</v>
      </c>
      <c r="K19" s="88">
        <v>42.7</v>
      </c>
      <c r="L19" s="71">
        <v>12.2</v>
      </c>
      <c r="M19" s="71">
        <v>12</v>
      </c>
      <c r="N19" s="102">
        <v>12</v>
      </c>
      <c r="O19" s="103">
        <v>34.799999999999997</v>
      </c>
      <c r="P19" s="71">
        <v>37.200000000000003</v>
      </c>
      <c r="Q19" s="92">
        <v>29.9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242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5.8049999999999997</v>
      </c>
      <c r="C23" s="468">
        <v>10.56</v>
      </c>
      <c r="D23" s="469"/>
      <c r="E23" s="470"/>
      <c r="F23" s="73">
        <v>6.28</v>
      </c>
      <c r="G23" s="74">
        <v>7.6550000000000002</v>
      </c>
      <c r="H23" s="468">
        <v>6.9880000000000004</v>
      </c>
      <c r="I23" s="469"/>
      <c r="J23" s="470"/>
      <c r="K23" s="73">
        <v>22.728000000000002</v>
      </c>
      <c r="L23" s="74">
        <v>30.452999999999999</v>
      </c>
      <c r="M23" s="97">
        <v>28.978000000000002</v>
      </c>
      <c r="N23" s="74">
        <v>34.783000000000001</v>
      </c>
      <c r="O23" s="468">
        <v>41.127000000000002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66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37">
        <v>15</v>
      </c>
      <c r="C25" s="38">
        <v>15</v>
      </c>
      <c r="D25" s="38">
        <v>15</v>
      </c>
      <c r="E25" s="43">
        <v>20</v>
      </c>
      <c r="F25" s="37">
        <v>700</v>
      </c>
      <c r="G25" s="38">
        <v>1300</v>
      </c>
      <c r="H25" s="38">
        <v>15</v>
      </c>
      <c r="I25" s="38">
        <v>12</v>
      </c>
      <c r="J25" s="63">
        <v>12</v>
      </c>
      <c r="K25" s="37" t="s">
        <v>262</v>
      </c>
      <c r="L25" s="38">
        <v>520</v>
      </c>
      <c r="M25" s="66">
        <v>2800</v>
      </c>
      <c r="N25" s="38">
        <v>2200</v>
      </c>
      <c r="O25" s="38">
        <v>10</v>
      </c>
      <c r="P25" s="38">
        <v>10</v>
      </c>
      <c r="Q25" s="43">
        <v>10</v>
      </c>
      <c r="R25" s="50"/>
    </row>
    <row r="26" spans="1:18" ht="11.25" customHeight="1" thickBot="1" x14ac:dyDescent="0.2">
      <c r="A26" s="80" t="s">
        <v>28</v>
      </c>
      <c r="B26" s="58">
        <v>20.7</v>
      </c>
      <c r="C26" s="56">
        <v>18.3</v>
      </c>
      <c r="D26" s="56">
        <v>17.8</v>
      </c>
      <c r="E26" s="57">
        <v>17.7</v>
      </c>
      <c r="F26" s="58">
        <v>33.6</v>
      </c>
      <c r="G26" s="46">
        <v>41.9</v>
      </c>
      <c r="H26" s="56">
        <v>16.399999999999999</v>
      </c>
      <c r="I26" s="56">
        <v>16.100000000000001</v>
      </c>
      <c r="J26" s="59">
        <v>16.100000000000001</v>
      </c>
      <c r="K26" s="104" t="s">
        <v>262</v>
      </c>
      <c r="L26" s="46">
        <v>47.3</v>
      </c>
      <c r="M26" s="105">
        <v>116.4</v>
      </c>
      <c r="N26" s="46">
        <v>62.7</v>
      </c>
      <c r="O26" s="56">
        <v>20.100000000000001</v>
      </c>
      <c r="P26" s="56">
        <v>19.8</v>
      </c>
      <c r="Q26" s="57">
        <v>19.399999999999999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14.53</v>
      </c>
      <c r="C30" s="39">
        <v>20.248999999999999</v>
      </c>
      <c r="D30" s="39">
        <v>23.687999999999999</v>
      </c>
      <c r="E30" s="490">
        <v>23.983000000000001</v>
      </c>
      <c r="F30" s="491"/>
      <c r="G30" s="52">
        <v>12.009</v>
      </c>
      <c r="H30" s="39">
        <v>14.297000000000001</v>
      </c>
      <c r="I30" s="39">
        <v>24.61</v>
      </c>
      <c r="J30" s="490">
        <v>30.713000000000001</v>
      </c>
      <c r="K30" s="492"/>
      <c r="L30" s="491"/>
      <c r="M30" s="52">
        <v>1.4039999999999999</v>
      </c>
      <c r="N30" s="39">
        <v>4.3899999999999997</v>
      </c>
      <c r="O30" s="490">
        <v>7.6779999999999999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37">
        <v>20</v>
      </c>
      <c r="C32" s="38">
        <v>30</v>
      </c>
      <c r="D32" s="38">
        <v>20</v>
      </c>
      <c r="E32" s="38">
        <v>8</v>
      </c>
      <c r="F32" s="63">
        <v>10</v>
      </c>
      <c r="G32" s="37">
        <v>8</v>
      </c>
      <c r="H32" s="38">
        <v>850</v>
      </c>
      <c r="I32" s="38">
        <v>3200</v>
      </c>
      <c r="J32" s="38">
        <v>20</v>
      </c>
      <c r="K32" s="38">
        <v>15</v>
      </c>
      <c r="L32" s="43">
        <v>12</v>
      </c>
      <c r="M32" s="37">
        <v>400</v>
      </c>
      <c r="N32" s="38">
        <v>150</v>
      </c>
      <c r="O32" s="38">
        <v>70</v>
      </c>
      <c r="P32" s="38">
        <v>100</v>
      </c>
      <c r="Q32" s="43">
        <v>110</v>
      </c>
      <c r="R32" s="49"/>
    </row>
    <row r="33" spans="1:18" ht="11.25" customHeight="1" thickBot="1" x14ac:dyDescent="0.2">
      <c r="A33" s="85" t="s">
        <v>28</v>
      </c>
      <c r="B33" s="99">
        <v>25.1</v>
      </c>
      <c r="C33" s="88">
        <v>28</v>
      </c>
      <c r="D33" s="88">
        <v>18.399999999999999</v>
      </c>
      <c r="E33" s="88">
        <v>11</v>
      </c>
      <c r="F33" s="89">
        <v>14.1</v>
      </c>
      <c r="G33" s="99">
        <v>18.600000000000001</v>
      </c>
      <c r="H33" s="88">
        <v>45.4</v>
      </c>
      <c r="I33" s="88">
        <v>108.9</v>
      </c>
      <c r="J33" s="88">
        <v>16.100000000000001</v>
      </c>
      <c r="K33" s="88">
        <v>15.5</v>
      </c>
      <c r="L33" s="93">
        <v>15.2</v>
      </c>
      <c r="M33" s="88">
        <v>32</v>
      </c>
      <c r="N33" s="88">
        <v>26.2</v>
      </c>
      <c r="O33" s="88">
        <v>24.5</v>
      </c>
      <c r="P33" s="88">
        <v>24.6</v>
      </c>
      <c r="Q33" s="93">
        <v>24.6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16.128</v>
      </c>
      <c r="C37" s="139">
        <v>19.431000000000001</v>
      </c>
      <c r="D37" s="139">
        <v>23.774000000000001</v>
      </c>
      <c r="E37" s="139">
        <v>24.145</v>
      </c>
      <c r="F37" s="139">
        <v>27.155000000000001</v>
      </c>
      <c r="G37" s="497">
        <v>37.106000000000002</v>
      </c>
      <c r="H37" s="498"/>
      <c r="I37" s="499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213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40" t="s">
        <v>116</v>
      </c>
      <c r="N38" s="41" t="s">
        <v>116</v>
      </c>
      <c r="O38" s="41" t="s">
        <v>116</v>
      </c>
      <c r="P38" s="42" t="s">
        <v>116</v>
      </c>
      <c r="Q38" s="50"/>
    </row>
    <row r="39" spans="1:18" ht="11.25" customHeight="1" x14ac:dyDescent="0.15">
      <c r="A39" s="86" t="s">
        <v>27</v>
      </c>
      <c r="B39" s="107">
        <v>180</v>
      </c>
      <c r="C39" s="108">
        <v>380</v>
      </c>
      <c r="D39" s="108">
        <v>350</v>
      </c>
      <c r="E39" s="108">
        <v>90</v>
      </c>
      <c r="F39" s="108">
        <v>1500</v>
      </c>
      <c r="G39" s="108">
        <v>700</v>
      </c>
      <c r="H39" s="108">
        <v>950</v>
      </c>
      <c r="I39" s="108">
        <v>1300</v>
      </c>
      <c r="J39" s="108" t="s">
        <v>262</v>
      </c>
      <c r="K39" s="108" t="s">
        <v>261</v>
      </c>
      <c r="L39" s="131" t="s">
        <v>261</v>
      </c>
      <c r="M39" s="37">
        <v>600</v>
      </c>
      <c r="N39" s="38">
        <v>140</v>
      </c>
      <c r="O39" s="38" t="s">
        <v>116</v>
      </c>
      <c r="P39" s="43">
        <v>1000</v>
      </c>
      <c r="Q39" s="50"/>
    </row>
    <row r="40" spans="1:18" ht="11.25" customHeight="1" thickBot="1" x14ac:dyDescent="0.2">
      <c r="A40" s="87" t="s">
        <v>28</v>
      </c>
      <c r="B40" s="140">
        <v>41.9</v>
      </c>
      <c r="C40" s="142">
        <v>49.7</v>
      </c>
      <c r="D40" s="142">
        <v>57.1</v>
      </c>
      <c r="E40" s="142">
        <v>31.6</v>
      </c>
      <c r="F40" s="141">
        <v>81.8</v>
      </c>
      <c r="G40" s="142">
        <v>60.1</v>
      </c>
      <c r="H40" s="142">
        <v>63.5</v>
      </c>
      <c r="I40" s="142">
        <v>71.400000000000006</v>
      </c>
      <c r="J40" s="113" t="s">
        <v>261</v>
      </c>
      <c r="K40" s="113" t="s">
        <v>261</v>
      </c>
      <c r="L40" s="132" t="s">
        <v>261</v>
      </c>
      <c r="M40" s="99">
        <v>34.5</v>
      </c>
      <c r="N40" s="88">
        <v>28</v>
      </c>
      <c r="O40" s="88" t="s">
        <v>116</v>
      </c>
      <c r="P40" s="93">
        <v>50.9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174">
        <v>5.0970000000000004</v>
      </c>
      <c r="K44" s="74">
        <v>10.865</v>
      </c>
      <c r="L44" s="468">
        <v>20.277999999999999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68">
        <v>12</v>
      </c>
      <c r="K46" s="38">
        <v>12</v>
      </c>
      <c r="L46" s="38">
        <v>12</v>
      </c>
      <c r="M46" s="38">
        <v>12</v>
      </c>
      <c r="N46" s="43">
        <v>12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19.600000000000001</v>
      </c>
      <c r="K47" s="46">
        <v>17.7</v>
      </c>
      <c r="L47" s="46">
        <v>17</v>
      </c>
      <c r="M47" s="46">
        <v>16.899999999999999</v>
      </c>
      <c r="N47" s="106">
        <v>16.899999999999999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14.138</v>
      </c>
      <c r="D51" s="469"/>
      <c r="E51" s="470"/>
      <c r="F51" s="482">
        <v>14.853999999999999</v>
      </c>
      <c r="G51" s="469"/>
      <c r="H51" s="483"/>
      <c r="I51" s="468">
        <v>6.7080000000000002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324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38">
        <v>180</v>
      </c>
      <c r="D53" s="63">
        <v>220</v>
      </c>
      <c r="E53" s="75" t="s">
        <v>29</v>
      </c>
      <c r="F53" s="107">
        <v>3</v>
      </c>
      <c r="G53" s="68">
        <v>5</v>
      </c>
      <c r="H53" s="68">
        <v>5</v>
      </c>
      <c r="I53" s="38">
        <v>380</v>
      </c>
      <c r="J53" s="38">
        <v>350</v>
      </c>
      <c r="K53" s="43">
        <v>320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28.5</v>
      </c>
      <c r="D54" s="69">
        <v>29.3</v>
      </c>
      <c r="E54" s="70" t="s">
        <v>29</v>
      </c>
      <c r="F54" s="120">
        <v>6.9</v>
      </c>
      <c r="G54" s="100">
        <v>7</v>
      </c>
      <c r="H54" s="94">
        <v>6.7</v>
      </c>
      <c r="I54" s="56">
        <v>29.7</v>
      </c>
      <c r="J54" s="71">
        <v>29.1</v>
      </c>
      <c r="K54" s="57">
        <v>28.8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E1" zoomScale="110" zoomScaleNormal="11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44312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15.613</v>
      </c>
      <c r="E9" s="468">
        <v>18.975000000000001</v>
      </c>
      <c r="F9" s="469"/>
      <c r="G9" s="470"/>
      <c r="H9" s="175" t="s">
        <v>29</v>
      </c>
      <c r="I9" s="76" t="s">
        <v>29</v>
      </c>
      <c r="J9" s="74">
        <v>12.45</v>
      </c>
      <c r="K9" s="468">
        <v>17.952999999999999</v>
      </c>
      <c r="L9" s="469"/>
      <c r="M9" s="470"/>
      <c r="N9" s="73" t="s">
        <v>29</v>
      </c>
      <c r="O9" s="74">
        <v>16.742000000000001</v>
      </c>
      <c r="P9" s="468">
        <v>24.222999999999999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38">
        <v>900</v>
      </c>
      <c r="E11" s="38">
        <v>400</v>
      </c>
      <c r="F11" s="38">
        <v>550</v>
      </c>
      <c r="G11" s="43">
        <v>560</v>
      </c>
      <c r="H11" s="37" t="s">
        <v>29</v>
      </c>
      <c r="I11" s="38" t="s">
        <v>29</v>
      </c>
      <c r="J11" s="38">
        <v>300</v>
      </c>
      <c r="K11" s="38">
        <v>150</v>
      </c>
      <c r="L11" s="38">
        <v>140</v>
      </c>
      <c r="M11" s="43">
        <v>140</v>
      </c>
      <c r="N11" s="37" t="s">
        <v>316</v>
      </c>
      <c r="O11" s="38">
        <v>160</v>
      </c>
      <c r="P11" s="38">
        <v>400</v>
      </c>
      <c r="Q11" s="38">
        <v>480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50.2</v>
      </c>
      <c r="E12" s="90">
        <v>54.1</v>
      </c>
      <c r="F12" s="90">
        <v>56.1</v>
      </c>
      <c r="G12" s="137">
        <v>57.7</v>
      </c>
      <c r="H12" s="44" t="s">
        <v>29</v>
      </c>
      <c r="I12" s="45" t="s">
        <v>29</v>
      </c>
      <c r="J12" s="69">
        <v>31.1</v>
      </c>
      <c r="K12" s="90">
        <v>27.9</v>
      </c>
      <c r="L12" s="90">
        <v>27.9</v>
      </c>
      <c r="M12" s="91">
        <v>27.9</v>
      </c>
      <c r="N12" s="44" t="s">
        <v>29</v>
      </c>
      <c r="O12" s="69">
        <v>30.9</v>
      </c>
      <c r="P12" s="69">
        <v>35.799999999999997</v>
      </c>
      <c r="Q12" s="69">
        <v>38.299999999999997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34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4.1079999999999997</v>
      </c>
      <c r="C16" s="126">
        <v>10.16</v>
      </c>
      <c r="D16" s="176">
        <v>19.314</v>
      </c>
      <c r="E16" s="74">
        <v>22.062000000000001</v>
      </c>
      <c r="F16" s="468">
        <v>24.283000000000001</v>
      </c>
      <c r="G16" s="469"/>
      <c r="H16" s="470"/>
      <c r="I16" s="73">
        <v>7.9260000000000002</v>
      </c>
      <c r="J16" s="74">
        <v>16.196999999999999</v>
      </c>
      <c r="K16" s="74">
        <v>19.963000000000001</v>
      </c>
      <c r="L16" s="500">
        <v>21.053000000000001</v>
      </c>
      <c r="M16" s="501"/>
      <c r="N16" s="502"/>
      <c r="O16" s="482">
        <v>16.678000000000001</v>
      </c>
      <c r="P16" s="483"/>
      <c r="Q16" s="75">
        <v>14.568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38">
        <v>5</v>
      </c>
      <c r="C18" s="128">
        <v>10</v>
      </c>
      <c r="D18" s="68">
        <v>3300</v>
      </c>
      <c r="E18" s="38">
        <v>2600</v>
      </c>
      <c r="F18" s="38">
        <v>20</v>
      </c>
      <c r="G18" s="38">
        <v>20</v>
      </c>
      <c r="H18" s="43">
        <v>20</v>
      </c>
      <c r="I18" s="38">
        <v>25</v>
      </c>
      <c r="J18" s="38">
        <v>200</v>
      </c>
      <c r="K18" s="38">
        <v>2300</v>
      </c>
      <c r="L18" s="38">
        <v>10</v>
      </c>
      <c r="M18" s="38">
        <v>10</v>
      </c>
      <c r="N18" s="38">
        <v>10</v>
      </c>
      <c r="O18" s="37">
        <v>450</v>
      </c>
      <c r="P18" s="38">
        <v>500</v>
      </c>
      <c r="Q18" s="43">
        <v>140</v>
      </c>
      <c r="R18" s="50"/>
    </row>
    <row r="19" spans="1:18" ht="11.25" customHeight="1" thickBot="1" x14ac:dyDescent="0.2">
      <c r="A19" s="80" t="s">
        <v>28</v>
      </c>
      <c r="B19" s="88">
        <v>14</v>
      </c>
      <c r="C19" s="88">
        <v>19.5</v>
      </c>
      <c r="D19" s="88">
        <v>62.1</v>
      </c>
      <c r="E19" s="88">
        <v>56.5</v>
      </c>
      <c r="F19" s="71">
        <v>19</v>
      </c>
      <c r="G19" s="71">
        <v>16.600000000000001</v>
      </c>
      <c r="H19" s="101">
        <v>16.2</v>
      </c>
      <c r="I19" s="88">
        <v>23.5</v>
      </c>
      <c r="J19" s="88">
        <v>27.4</v>
      </c>
      <c r="K19" s="88">
        <v>48.6</v>
      </c>
      <c r="L19" s="71">
        <v>19.7</v>
      </c>
      <c r="M19" s="71">
        <v>16.100000000000001</v>
      </c>
      <c r="N19" s="102">
        <v>15.9</v>
      </c>
      <c r="O19" s="103">
        <v>47.5</v>
      </c>
      <c r="P19" s="71">
        <v>47.3</v>
      </c>
      <c r="Q19" s="92">
        <v>39.200000000000003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334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6.5720000000000001</v>
      </c>
      <c r="C23" s="468">
        <v>10.319000000000001</v>
      </c>
      <c r="D23" s="469"/>
      <c r="E23" s="470"/>
      <c r="F23" s="73">
        <v>6.4649999999999999</v>
      </c>
      <c r="G23" s="74">
        <v>7.6879999999999997</v>
      </c>
      <c r="H23" s="468">
        <v>7.0129999999999999</v>
      </c>
      <c r="I23" s="469"/>
      <c r="J23" s="470"/>
      <c r="K23" s="73">
        <v>22.736999999999998</v>
      </c>
      <c r="L23" s="74">
        <v>30.512</v>
      </c>
      <c r="M23" s="97">
        <v>28.952000000000002</v>
      </c>
      <c r="N23" s="74">
        <v>34.784999999999997</v>
      </c>
      <c r="O23" s="468">
        <v>41.002000000000002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66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37">
        <v>20</v>
      </c>
      <c r="C25" s="38">
        <v>15</v>
      </c>
      <c r="D25" s="38">
        <v>15</v>
      </c>
      <c r="E25" s="43">
        <v>20</v>
      </c>
      <c r="F25" s="37">
        <v>550</v>
      </c>
      <c r="G25" s="38">
        <v>1200</v>
      </c>
      <c r="H25" s="38">
        <v>12</v>
      </c>
      <c r="I25" s="38">
        <v>12</v>
      </c>
      <c r="J25" s="63">
        <v>12</v>
      </c>
      <c r="K25" s="37" t="s">
        <v>262</v>
      </c>
      <c r="L25" s="38">
        <v>550</v>
      </c>
      <c r="M25" s="66">
        <v>3000</v>
      </c>
      <c r="N25" s="38">
        <v>2800</v>
      </c>
      <c r="O25" s="38">
        <v>8</v>
      </c>
      <c r="P25" s="38">
        <v>10</v>
      </c>
      <c r="Q25" s="43">
        <v>10</v>
      </c>
      <c r="R25" s="50"/>
    </row>
    <row r="26" spans="1:18" ht="11.25" customHeight="1" thickBot="1" x14ac:dyDescent="0.2">
      <c r="A26" s="80" t="s">
        <v>28</v>
      </c>
      <c r="B26" s="58">
        <v>23.8</v>
      </c>
      <c r="C26" s="56">
        <v>21.1</v>
      </c>
      <c r="D26" s="56">
        <v>19.600000000000001</v>
      </c>
      <c r="E26" s="57">
        <v>19.8</v>
      </c>
      <c r="F26" s="58">
        <v>27.7</v>
      </c>
      <c r="G26" s="46">
        <v>37.4</v>
      </c>
      <c r="H26" s="56">
        <v>21.8</v>
      </c>
      <c r="I26" s="56">
        <v>15.2</v>
      </c>
      <c r="J26" s="59">
        <v>14.8</v>
      </c>
      <c r="K26" s="104" t="s">
        <v>262</v>
      </c>
      <c r="L26" s="46">
        <v>35.799999999999997</v>
      </c>
      <c r="M26" s="105">
        <v>121.3</v>
      </c>
      <c r="N26" s="46">
        <v>68.8</v>
      </c>
      <c r="O26" s="56">
        <v>13.7</v>
      </c>
      <c r="P26" s="56">
        <v>13.3</v>
      </c>
      <c r="Q26" s="57">
        <v>13.4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14.685</v>
      </c>
      <c r="C30" s="39">
        <v>20.146999999999998</v>
      </c>
      <c r="D30" s="39">
        <v>23.731999999999999</v>
      </c>
      <c r="E30" s="490">
        <v>23.988</v>
      </c>
      <c r="F30" s="491"/>
      <c r="G30" s="52">
        <v>12.085000000000001</v>
      </c>
      <c r="H30" s="39">
        <v>14.362</v>
      </c>
      <c r="I30" s="39">
        <v>24.626999999999999</v>
      </c>
      <c r="J30" s="490">
        <v>30.4</v>
      </c>
      <c r="K30" s="492"/>
      <c r="L30" s="491"/>
      <c r="M30" s="52">
        <v>2.44</v>
      </c>
      <c r="N30" s="39">
        <v>4.3419999999999996</v>
      </c>
      <c r="O30" s="490">
        <v>7.5620000000000003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37">
        <v>25</v>
      </c>
      <c r="C32" s="38">
        <v>35</v>
      </c>
      <c r="D32" s="38">
        <v>25</v>
      </c>
      <c r="E32" s="38">
        <v>5</v>
      </c>
      <c r="F32" s="63">
        <v>5</v>
      </c>
      <c r="G32" s="37">
        <v>10</v>
      </c>
      <c r="H32" s="38">
        <v>1100</v>
      </c>
      <c r="I32" s="38">
        <v>3600</v>
      </c>
      <c r="J32" s="38">
        <v>20</v>
      </c>
      <c r="K32" s="38">
        <v>12</v>
      </c>
      <c r="L32" s="43">
        <v>12</v>
      </c>
      <c r="M32" s="37">
        <v>250</v>
      </c>
      <c r="N32" s="38">
        <v>170</v>
      </c>
      <c r="O32" s="38">
        <v>80</v>
      </c>
      <c r="P32" s="38">
        <v>80</v>
      </c>
      <c r="Q32" s="43">
        <v>100</v>
      </c>
      <c r="R32" s="49"/>
    </row>
    <row r="33" spans="1:18" ht="11.25" customHeight="1" thickBot="1" x14ac:dyDescent="0.2">
      <c r="A33" s="85" t="s">
        <v>28</v>
      </c>
      <c r="B33" s="99">
        <v>21.8</v>
      </c>
      <c r="C33" s="88">
        <v>22.8</v>
      </c>
      <c r="D33" s="88">
        <v>16.3</v>
      </c>
      <c r="E33" s="88">
        <v>11.8</v>
      </c>
      <c r="F33" s="89">
        <v>10.9</v>
      </c>
      <c r="G33" s="99">
        <v>32.5</v>
      </c>
      <c r="H33" s="88">
        <v>91.4</v>
      </c>
      <c r="I33" s="88">
        <v>139.69999999999999</v>
      </c>
      <c r="J33" s="88">
        <v>24.1</v>
      </c>
      <c r="K33" s="88">
        <v>22.5</v>
      </c>
      <c r="L33" s="93">
        <v>22.8</v>
      </c>
      <c r="M33" s="88">
        <v>29.1</v>
      </c>
      <c r="N33" s="88">
        <v>26.3</v>
      </c>
      <c r="O33" s="88">
        <v>25.2</v>
      </c>
      <c r="P33" s="88">
        <v>25.3</v>
      </c>
      <c r="Q33" s="93">
        <v>25.1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16.295000000000002</v>
      </c>
      <c r="C37" s="139">
        <v>20.074000000000002</v>
      </c>
      <c r="D37" s="139">
        <v>23.922999999999998</v>
      </c>
      <c r="E37" s="139">
        <v>24.347999999999999</v>
      </c>
      <c r="F37" s="139">
        <v>27.184999999999999</v>
      </c>
      <c r="G37" s="497">
        <v>37.048999999999999</v>
      </c>
      <c r="H37" s="498"/>
      <c r="I37" s="499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213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40" t="s">
        <v>116</v>
      </c>
      <c r="N38" s="41" t="s">
        <v>116</v>
      </c>
      <c r="O38" s="41" t="s">
        <v>116</v>
      </c>
      <c r="P38" s="42" t="s">
        <v>116</v>
      </c>
      <c r="Q38" s="50"/>
    </row>
    <row r="39" spans="1:18" ht="11.25" customHeight="1" x14ac:dyDescent="0.15">
      <c r="A39" s="86" t="s">
        <v>27</v>
      </c>
      <c r="B39" s="107">
        <v>190</v>
      </c>
      <c r="C39" s="108">
        <v>400</v>
      </c>
      <c r="D39" s="108">
        <v>380</v>
      </c>
      <c r="E39" s="108">
        <v>75</v>
      </c>
      <c r="F39" s="108">
        <v>1500</v>
      </c>
      <c r="G39" s="108">
        <v>900</v>
      </c>
      <c r="H39" s="108">
        <v>900</v>
      </c>
      <c r="I39" s="108">
        <v>1000</v>
      </c>
      <c r="J39" s="108" t="s">
        <v>262</v>
      </c>
      <c r="K39" s="108" t="s">
        <v>261</v>
      </c>
      <c r="L39" s="131" t="s">
        <v>261</v>
      </c>
      <c r="M39" s="37">
        <v>750</v>
      </c>
      <c r="N39" s="38">
        <v>190</v>
      </c>
      <c r="O39" s="38">
        <v>2200</v>
      </c>
      <c r="P39" s="43">
        <v>900</v>
      </c>
      <c r="Q39" s="50"/>
    </row>
    <row r="40" spans="1:18" ht="11.25" customHeight="1" thickBot="1" x14ac:dyDescent="0.2">
      <c r="A40" s="87" t="s">
        <v>28</v>
      </c>
      <c r="B40" s="140">
        <v>57.3</v>
      </c>
      <c r="C40" s="142">
        <v>66.2</v>
      </c>
      <c r="D40" s="142">
        <v>63</v>
      </c>
      <c r="E40" s="142">
        <v>45.1</v>
      </c>
      <c r="F40" s="141">
        <v>90.5</v>
      </c>
      <c r="G40" s="142">
        <v>64.2</v>
      </c>
      <c r="H40" s="142">
        <v>69.900000000000006</v>
      </c>
      <c r="I40" s="142">
        <v>67.7</v>
      </c>
      <c r="J40" s="113" t="s">
        <v>261</v>
      </c>
      <c r="K40" s="113" t="s">
        <v>261</v>
      </c>
      <c r="L40" s="132" t="s">
        <v>261</v>
      </c>
      <c r="M40" s="99">
        <v>42.8</v>
      </c>
      <c r="N40" s="88">
        <v>29.9</v>
      </c>
      <c r="O40" s="88">
        <v>53.2</v>
      </c>
      <c r="P40" s="93">
        <v>54.9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176">
        <v>5.141</v>
      </c>
      <c r="K44" s="74">
        <v>10.887</v>
      </c>
      <c r="L44" s="468">
        <v>17.850000000000001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68">
        <v>12</v>
      </c>
      <c r="K46" s="38">
        <v>12</v>
      </c>
      <c r="L46" s="38">
        <v>15</v>
      </c>
      <c r="M46" s="38">
        <v>15</v>
      </c>
      <c r="N46" s="43">
        <v>15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27.4</v>
      </c>
      <c r="K47" s="46">
        <v>24</v>
      </c>
      <c r="L47" s="46">
        <v>22.8</v>
      </c>
      <c r="M47" s="46">
        <v>22</v>
      </c>
      <c r="N47" s="106">
        <v>22.5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15.648</v>
      </c>
      <c r="D51" s="469"/>
      <c r="E51" s="470"/>
      <c r="F51" s="482">
        <v>16.021000000000001</v>
      </c>
      <c r="G51" s="469"/>
      <c r="H51" s="483"/>
      <c r="I51" s="468">
        <v>6.7279999999999998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332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38">
        <v>230</v>
      </c>
      <c r="D53" s="63">
        <v>200</v>
      </c>
      <c r="E53" s="75" t="s">
        <v>29</v>
      </c>
      <c r="F53" s="107">
        <v>140</v>
      </c>
      <c r="G53" s="68">
        <v>160</v>
      </c>
      <c r="H53" s="68">
        <v>160</v>
      </c>
      <c r="I53" s="38">
        <v>250</v>
      </c>
      <c r="J53" s="38">
        <v>250</v>
      </c>
      <c r="K53" s="43">
        <v>250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33.799999999999997</v>
      </c>
      <c r="D54" s="69">
        <v>33.9</v>
      </c>
      <c r="E54" s="70" t="s">
        <v>29</v>
      </c>
      <c r="F54" s="120">
        <v>25.5</v>
      </c>
      <c r="G54" s="100">
        <v>26</v>
      </c>
      <c r="H54" s="94">
        <v>25.7</v>
      </c>
      <c r="I54" s="56">
        <v>22.1</v>
      </c>
      <c r="J54" s="71">
        <v>22.3</v>
      </c>
      <c r="K54" s="57">
        <v>23.3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G328"/>
  <sheetViews>
    <sheetView zoomScale="59" zoomScaleNormal="59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1" max="1" width="9" customWidth="1"/>
    <col min="2" max="2" width="13" bestFit="1" customWidth="1"/>
    <col min="3" max="5" width="13" customWidth="1"/>
    <col min="6" max="6" width="11" bestFit="1" customWidth="1"/>
    <col min="7" max="9" width="11" customWidth="1"/>
    <col min="10" max="10" width="11" bestFit="1" customWidth="1"/>
    <col min="11" max="12" width="11" customWidth="1"/>
    <col min="13" max="13" width="11" bestFit="1" customWidth="1"/>
    <col min="14" max="17" width="11" customWidth="1"/>
    <col min="18" max="18" width="11" bestFit="1" customWidth="1"/>
    <col min="19" max="21" width="11" customWidth="1"/>
    <col min="22" max="23" width="11" bestFit="1" customWidth="1"/>
    <col min="24" max="25" width="11" customWidth="1"/>
    <col min="26" max="26" width="11" bestFit="1" customWidth="1"/>
    <col min="27" max="28" width="11" customWidth="1"/>
    <col min="29" max="29" width="11" bestFit="1" customWidth="1"/>
    <col min="30" max="33" width="11" customWidth="1"/>
    <col min="34" max="34" width="11" bestFit="1" customWidth="1"/>
    <col min="35" max="37" width="11" customWidth="1"/>
    <col min="38" max="38" width="12.25" bestFit="1" customWidth="1"/>
    <col min="39" max="41" width="12.25" customWidth="1"/>
    <col min="42" max="42" width="12.25" bestFit="1" customWidth="1"/>
    <col min="43" max="44" width="12.25" customWidth="1"/>
    <col min="45" max="45" width="12.25" bestFit="1" customWidth="1"/>
    <col min="46" max="46" width="12.25" customWidth="1"/>
    <col min="47" max="47" width="8.75" bestFit="1" customWidth="1"/>
    <col min="48" max="50" width="12.25" customWidth="1"/>
    <col min="51" max="51" width="12.25" bestFit="1" customWidth="1"/>
    <col min="52" max="57" width="12.25" customWidth="1"/>
    <col min="58" max="58" width="12.25" bestFit="1" customWidth="1"/>
    <col min="59" max="60" width="12.25" customWidth="1"/>
    <col min="61" max="61" width="12.25" bestFit="1" customWidth="1"/>
    <col min="62" max="62" width="12.25" customWidth="1"/>
    <col min="63" max="63" width="12.25" bestFit="1" customWidth="1"/>
    <col min="64" max="65" width="16.375" bestFit="1" customWidth="1"/>
    <col min="66" max="68" width="13" customWidth="1"/>
    <col min="69" max="69" width="11" bestFit="1" customWidth="1"/>
    <col min="70" max="72" width="11" customWidth="1"/>
    <col min="73" max="73" width="11" bestFit="1" customWidth="1"/>
    <col min="74" max="75" width="11" customWidth="1"/>
    <col min="76" max="76" width="11" bestFit="1" customWidth="1"/>
    <col min="77" max="80" width="11" customWidth="1"/>
    <col min="81" max="81" width="11" bestFit="1" customWidth="1"/>
    <col min="82" max="84" width="11" customWidth="1"/>
    <col min="85" max="86" width="11" bestFit="1" customWidth="1"/>
    <col min="87" max="88" width="11" customWidth="1"/>
    <col min="89" max="89" width="11" bestFit="1" customWidth="1"/>
    <col min="90" max="91" width="11" customWidth="1"/>
    <col min="92" max="92" width="11" bestFit="1" customWidth="1"/>
    <col min="93" max="96" width="11" customWidth="1"/>
    <col min="97" max="97" width="11" bestFit="1" customWidth="1"/>
    <col min="98" max="100" width="11" customWidth="1"/>
    <col min="101" max="101" width="12.25" bestFit="1" customWidth="1"/>
    <col min="102" max="104" width="12.25" customWidth="1"/>
    <col min="105" max="105" width="12.25" bestFit="1" customWidth="1"/>
    <col min="106" max="107" width="12.25" customWidth="1"/>
    <col min="108" max="108" width="12.25" bestFit="1" customWidth="1"/>
    <col min="109" max="113" width="12.25" customWidth="1"/>
    <col min="114" max="114" width="12.25" bestFit="1" customWidth="1"/>
    <col min="115" max="120" width="12.25" customWidth="1"/>
    <col min="121" max="121" width="12.25" bestFit="1" customWidth="1"/>
    <col min="122" max="123" width="12.25" customWidth="1"/>
    <col min="124" max="124" width="12.25" bestFit="1" customWidth="1"/>
    <col min="125" max="125" width="12.25" customWidth="1"/>
    <col min="126" max="126" width="12.25" bestFit="1" customWidth="1"/>
    <col min="127" max="127" width="23.75" bestFit="1" customWidth="1"/>
    <col min="128" max="128" width="22" bestFit="1" customWidth="1"/>
    <col min="129" max="129" width="23.75" bestFit="1" customWidth="1"/>
    <col min="130" max="132" width="21.375" bestFit="1" customWidth="1"/>
    <col min="135" max="135" width="14.125" customWidth="1"/>
    <col min="137" max="137" width="27.5" bestFit="1" customWidth="1"/>
  </cols>
  <sheetData>
    <row r="1" spans="1:136" x14ac:dyDescent="0.15">
      <c r="A1" s="2" t="s">
        <v>288</v>
      </c>
      <c r="B1" s="2"/>
      <c r="C1" s="454" t="s">
        <v>117</v>
      </c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5"/>
      <c r="AR1" s="455"/>
      <c r="AS1" s="455"/>
      <c r="AT1" s="455"/>
      <c r="AU1" s="455"/>
      <c r="AV1" s="455"/>
      <c r="AW1" s="455"/>
      <c r="AX1" s="455"/>
      <c r="AY1" s="455"/>
      <c r="AZ1" s="455"/>
      <c r="BA1" s="455"/>
      <c r="BB1" s="455"/>
      <c r="BC1" s="455"/>
      <c r="BD1" s="455"/>
      <c r="BE1" s="455"/>
      <c r="BF1" s="455"/>
      <c r="BG1" s="455"/>
      <c r="BH1" s="455"/>
      <c r="BI1" s="455"/>
      <c r="BJ1" s="455"/>
      <c r="BK1" s="455"/>
      <c r="BL1" s="455"/>
      <c r="BM1" s="456"/>
      <c r="BN1" s="457" t="s">
        <v>118</v>
      </c>
      <c r="BO1" s="458"/>
      <c r="BP1" s="458"/>
      <c r="BQ1" s="458"/>
      <c r="BR1" s="458"/>
      <c r="BS1" s="458"/>
      <c r="BT1" s="458"/>
      <c r="BU1" s="458"/>
      <c r="BV1" s="458"/>
      <c r="BW1" s="458"/>
      <c r="BX1" s="458"/>
      <c r="BY1" s="458"/>
      <c r="BZ1" s="458"/>
      <c r="CA1" s="458"/>
      <c r="CB1" s="458"/>
      <c r="CC1" s="458"/>
      <c r="CD1" s="458"/>
      <c r="CE1" s="458"/>
      <c r="CF1" s="458"/>
      <c r="CG1" s="458"/>
      <c r="CH1" s="458"/>
      <c r="CI1" s="458"/>
      <c r="CJ1" s="458"/>
      <c r="CK1" s="458"/>
      <c r="CL1" s="458"/>
      <c r="CM1" s="458"/>
      <c r="CN1" s="458"/>
      <c r="CO1" s="458"/>
      <c r="CP1" s="458"/>
      <c r="CQ1" s="458"/>
      <c r="CR1" s="458"/>
      <c r="CS1" s="458"/>
      <c r="CT1" s="458"/>
      <c r="CU1" s="458"/>
      <c r="CV1" s="458"/>
      <c r="CW1" s="458"/>
      <c r="CX1" s="458"/>
      <c r="CY1" s="458"/>
      <c r="CZ1" s="458"/>
      <c r="DA1" s="458"/>
      <c r="DB1" s="458"/>
      <c r="DC1" s="458"/>
      <c r="DD1" s="458"/>
      <c r="DE1" s="458"/>
      <c r="DF1" s="458"/>
      <c r="DG1" s="458"/>
      <c r="DH1" s="458"/>
      <c r="DI1" s="458"/>
      <c r="DJ1" s="458"/>
      <c r="DK1" s="458"/>
      <c r="DL1" s="458"/>
      <c r="DM1" s="458"/>
      <c r="DN1" s="458"/>
      <c r="DO1" s="458"/>
      <c r="DP1" s="458"/>
      <c r="DQ1" s="458"/>
      <c r="DR1" s="458"/>
      <c r="DS1" s="458"/>
      <c r="DT1" s="458"/>
      <c r="DU1" s="458"/>
      <c r="DV1" s="458"/>
      <c r="DW1" s="458"/>
      <c r="DX1" s="458"/>
      <c r="DY1" s="458"/>
      <c r="DZ1" s="458"/>
      <c r="EA1" s="458"/>
      <c r="EB1" s="459"/>
      <c r="ED1" s="451" t="s">
        <v>136</v>
      </c>
      <c r="EE1" s="451" t="s">
        <v>137</v>
      </c>
      <c r="EF1" s="451" t="s">
        <v>138</v>
      </c>
    </row>
    <row r="2" spans="1:136" x14ac:dyDescent="0.15">
      <c r="A2" s="3" t="s">
        <v>119</v>
      </c>
      <c r="C2" s="22" t="s">
        <v>4</v>
      </c>
      <c r="D2" s="23" t="s">
        <v>5</v>
      </c>
      <c r="E2" s="23" t="s">
        <v>6</v>
      </c>
      <c r="F2" s="19" t="s">
        <v>203</v>
      </c>
      <c r="G2" s="22" t="s">
        <v>7</v>
      </c>
      <c r="H2" s="23" t="s">
        <v>8</v>
      </c>
      <c r="I2" s="23" t="s">
        <v>9</v>
      </c>
      <c r="J2" s="19" t="s">
        <v>121</v>
      </c>
      <c r="K2" s="22" t="s">
        <v>10</v>
      </c>
      <c r="L2" s="23" t="s">
        <v>11</v>
      </c>
      <c r="M2" s="19" t="s">
        <v>122</v>
      </c>
      <c r="N2" s="22" t="s">
        <v>33</v>
      </c>
      <c r="O2" s="23" t="s">
        <v>34</v>
      </c>
      <c r="P2" s="23" t="s">
        <v>35</v>
      </c>
      <c r="Q2" s="23" t="s">
        <v>36</v>
      </c>
      <c r="R2" s="19" t="s">
        <v>123</v>
      </c>
      <c r="S2" s="22" t="s">
        <v>37</v>
      </c>
      <c r="T2" s="23" t="s">
        <v>38</v>
      </c>
      <c r="U2" s="23" t="s">
        <v>39</v>
      </c>
      <c r="V2" s="19" t="s">
        <v>124</v>
      </c>
      <c r="W2" s="19" t="s">
        <v>125</v>
      </c>
      <c r="X2" s="24" t="s">
        <v>426</v>
      </c>
      <c r="Y2" s="25" t="s">
        <v>54</v>
      </c>
      <c r="Z2" s="19" t="s">
        <v>126</v>
      </c>
      <c r="AA2" s="25" t="s">
        <v>55</v>
      </c>
      <c r="AB2" s="26" t="s">
        <v>56</v>
      </c>
      <c r="AC2" s="19" t="s">
        <v>127</v>
      </c>
      <c r="AD2" s="25" t="s">
        <v>57</v>
      </c>
      <c r="AE2" s="26" t="s">
        <v>58</v>
      </c>
      <c r="AF2" s="26" t="s">
        <v>59</v>
      </c>
      <c r="AG2" s="26" t="s">
        <v>60</v>
      </c>
      <c r="AH2" s="19" t="s">
        <v>128</v>
      </c>
      <c r="AI2" s="25" t="s">
        <v>72</v>
      </c>
      <c r="AJ2" s="26" t="s">
        <v>73</v>
      </c>
      <c r="AK2" s="26" t="s">
        <v>74</v>
      </c>
      <c r="AL2" s="19" t="s">
        <v>129</v>
      </c>
      <c r="AM2" s="25" t="s">
        <v>75</v>
      </c>
      <c r="AN2" s="26" t="s">
        <v>76</v>
      </c>
      <c r="AO2" s="26" t="s">
        <v>77</v>
      </c>
      <c r="AP2" s="19" t="s">
        <v>130</v>
      </c>
      <c r="AQ2" s="25" t="s">
        <v>78</v>
      </c>
      <c r="AR2" s="26" t="s">
        <v>79</v>
      </c>
      <c r="AS2" s="19" t="s">
        <v>131</v>
      </c>
      <c r="AT2" s="25" t="s">
        <v>90</v>
      </c>
      <c r="AU2" s="26" t="s">
        <v>91</v>
      </c>
      <c r="AV2" s="26" t="s">
        <v>92</v>
      </c>
      <c r="AW2" s="26" t="s">
        <v>93</v>
      </c>
      <c r="AX2" s="26" t="s">
        <v>94</v>
      </c>
      <c r="AY2" s="19" t="s">
        <v>132</v>
      </c>
      <c r="AZ2" s="19" t="s">
        <v>95</v>
      </c>
      <c r="BA2" s="25" t="s">
        <v>98</v>
      </c>
      <c r="BB2" s="26" t="s">
        <v>99</v>
      </c>
      <c r="BC2" s="26" t="s">
        <v>100</v>
      </c>
      <c r="BD2" s="26" t="s">
        <v>101</v>
      </c>
      <c r="BE2" s="26" t="s">
        <v>102</v>
      </c>
      <c r="BF2" s="19" t="s">
        <v>133</v>
      </c>
      <c r="BG2" s="25" t="s">
        <v>103</v>
      </c>
      <c r="BH2" s="26" t="s">
        <v>104</v>
      </c>
      <c r="BI2" s="19" t="s">
        <v>134</v>
      </c>
      <c r="BJ2" s="25" t="s">
        <v>110</v>
      </c>
      <c r="BK2" s="19" t="s">
        <v>135</v>
      </c>
      <c r="BL2" s="19" t="s">
        <v>204</v>
      </c>
      <c r="BM2" s="19" t="s">
        <v>205</v>
      </c>
      <c r="BN2" s="27" t="s">
        <v>4</v>
      </c>
      <c r="BO2" s="28" t="s">
        <v>5</v>
      </c>
      <c r="BP2" s="28" t="s">
        <v>6</v>
      </c>
      <c r="BQ2" s="18" t="s">
        <v>203</v>
      </c>
      <c r="BR2" s="27" t="s">
        <v>7</v>
      </c>
      <c r="BS2" s="28" t="s">
        <v>8</v>
      </c>
      <c r="BT2" s="28" t="s">
        <v>9</v>
      </c>
      <c r="BU2" s="5" t="s">
        <v>121</v>
      </c>
      <c r="BV2" s="27" t="s">
        <v>10</v>
      </c>
      <c r="BW2" s="28" t="s">
        <v>11</v>
      </c>
      <c r="BX2" s="5" t="s">
        <v>122</v>
      </c>
      <c r="BY2" s="27" t="s">
        <v>33</v>
      </c>
      <c r="BZ2" s="28" t="s">
        <v>34</v>
      </c>
      <c r="CA2" s="28" t="s">
        <v>35</v>
      </c>
      <c r="CB2" s="28" t="s">
        <v>36</v>
      </c>
      <c r="CC2" s="5" t="s">
        <v>123</v>
      </c>
      <c r="CD2" s="27" t="s">
        <v>37</v>
      </c>
      <c r="CE2" s="28" t="s">
        <v>38</v>
      </c>
      <c r="CF2" s="28" t="s">
        <v>39</v>
      </c>
      <c r="CG2" s="5" t="s">
        <v>124</v>
      </c>
      <c r="CH2" s="5" t="s">
        <v>125</v>
      </c>
      <c r="CI2" s="29" t="s">
        <v>427</v>
      </c>
      <c r="CJ2" s="30" t="s">
        <v>54</v>
      </c>
      <c r="CK2" s="5" t="s">
        <v>126</v>
      </c>
      <c r="CL2" s="30" t="s">
        <v>55</v>
      </c>
      <c r="CM2" s="31" t="s">
        <v>56</v>
      </c>
      <c r="CN2" s="5" t="s">
        <v>127</v>
      </c>
      <c r="CO2" s="30" t="s">
        <v>57</v>
      </c>
      <c r="CP2" s="31" t="s">
        <v>58</v>
      </c>
      <c r="CQ2" s="31" t="s">
        <v>59</v>
      </c>
      <c r="CR2" s="31" t="s">
        <v>60</v>
      </c>
      <c r="CS2" s="5" t="s">
        <v>128</v>
      </c>
      <c r="CT2" s="30" t="s">
        <v>72</v>
      </c>
      <c r="CU2" s="31" t="s">
        <v>73</v>
      </c>
      <c r="CV2" s="31" t="s">
        <v>74</v>
      </c>
      <c r="CW2" s="5" t="s">
        <v>129</v>
      </c>
      <c r="CX2" s="30" t="s">
        <v>75</v>
      </c>
      <c r="CY2" s="31" t="s">
        <v>76</v>
      </c>
      <c r="CZ2" s="31" t="s">
        <v>77</v>
      </c>
      <c r="DA2" s="5" t="s">
        <v>130</v>
      </c>
      <c r="DB2" s="30" t="s">
        <v>78</v>
      </c>
      <c r="DC2" s="31" t="s">
        <v>79</v>
      </c>
      <c r="DD2" s="5" t="s">
        <v>131</v>
      </c>
      <c r="DE2" s="30" t="s">
        <v>90</v>
      </c>
      <c r="DF2" s="31" t="s">
        <v>91</v>
      </c>
      <c r="DG2" s="31" t="s">
        <v>92</v>
      </c>
      <c r="DH2" s="31" t="s">
        <v>93</v>
      </c>
      <c r="DI2" s="31" t="s">
        <v>94</v>
      </c>
      <c r="DJ2" s="5" t="s">
        <v>132</v>
      </c>
      <c r="DK2" s="18" t="s">
        <v>95</v>
      </c>
      <c r="DL2" s="30" t="s">
        <v>98</v>
      </c>
      <c r="DM2" s="31" t="s">
        <v>99</v>
      </c>
      <c r="DN2" s="31" t="s">
        <v>100</v>
      </c>
      <c r="DO2" s="31" t="s">
        <v>101</v>
      </c>
      <c r="DP2" s="31" t="s">
        <v>102</v>
      </c>
      <c r="DQ2" s="5" t="s">
        <v>133</v>
      </c>
      <c r="DR2" s="30" t="s">
        <v>103</v>
      </c>
      <c r="DS2" s="31" t="s">
        <v>104</v>
      </c>
      <c r="DT2" s="5" t="s">
        <v>134</v>
      </c>
      <c r="DU2" s="30" t="s">
        <v>110</v>
      </c>
      <c r="DV2" s="5" t="s">
        <v>135</v>
      </c>
      <c r="DW2" s="5" t="s">
        <v>274</v>
      </c>
      <c r="DX2" s="5" t="s">
        <v>275</v>
      </c>
      <c r="DY2" s="18" t="s">
        <v>273</v>
      </c>
      <c r="DZ2" s="18" t="s">
        <v>277</v>
      </c>
      <c r="EA2" s="18" t="s">
        <v>278</v>
      </c>
      <c r="EB2" s="18" t="s">
        <v>276</v>
      </c>
      <c r="ED2" s="451"/>
      <c r="EE2" s="451"/>
      <c r="EF2" s="451"/>
    </row>
    <row r="3" spans="1:136" x14ac:dyDescent="0.15">
      <c r="A3" s="6" t="s">
        <v>298</v>
      </c>
      <c r="B3" s="3">
        <f ca="1">INDIRECT(A3&amp;"!A8")</f>
        <v>44201</v>
      </c>
      <c r="C3" s="438" t="e">
        <f ca="1">$EF$3-INDIRECT($A3&amp;"!$B$9")</f>
        <v>#VALUE!</v>
      </c>
      <c r="D3" s="438" t="e">
        <f ca="1">$EF$4-INDIRECT($A3&amp;"!$C$9")</f>
        <v>#VALUE!</v>
      </c>
      <c r="E3" s="20">
        <f t="shared" ref="E3:E54" ca="1" si="0">$EF$5-INDIRECT($A3&amp;"!D9")</f>
        <v>53.231999999999999</v>
      </c>
      <c r="F3" s="20">
        <f ca="1">$EF$6-INDIRECT($A3&amp;"!E9")</f>
        <v>48.462000000000003</v>
      </c>
      <c r="G3" s="438" t="e">
        <f ca="1">$EF$7-INDIRECT($A3&amp;"!H9")</f>
        <v>#VALUE!</v>
      </c>
      <c r="H3" s="438" t="e">
        <f ca="1">$EF$8-INDIRECT($A3&amp;"!I9")</f>
        <v>#VALUE!</v>
      </c>
      <c r="I3" s="20">
        <f t="shared" ref="I3:I54" ca="1" si="1">$EF$9-INDIRECT($A3&amp;"!J9")</f>
        <v>51.952999999999989</v>
      </c>
      <c r="J3" s="20">
        <f t="shared" ref="J3:J54" ca="1" si="2">$EF$10-INDIRECT($A3&amp;"!K9")</f>
        <v>46.19</v>
      </c>
      <c r="K3" s="438" t="e">
        <f t="shared" ref="K3" ca="1" si="3">$EF$11-INDIRECT($A3&amp;"!N9")</f>
        <v>#VALUE!</v>
      </c>
      <c r="L3" s="20">
        <f t="shared" ref="L3:L54" ca="1" si="4">$EF$12-INDIRECT($A3&amp;"!O9")</f>
        <v>72.201999999999998</v>
      </c>
      <c r="M3" s="20">
        <f t="shared" ref="M3:M54" ca="1" si="5">$EF$13-INDIRECT($A3&amp;"!P9")</f>
        <v>64.649000000000001</v>
      </c>
      <c r="N3" s="95">
        <f t="shared" ref="N3:N54" ca="1" si="6">$EF$14-INDIRECT($A3&amp;"!B16")</f>
        <v>71.512999999999991</v>
      </c>
      <c r="O3" s="20">
        <f t="shared" ref="O3:O54" ca="1" si="7">$EF$15-INDIRECT($A3&amp;"!C16")</f>
        <v>65.977000000000004</v>
      </c>
      <c r="P3" s="4">
        <f t="shared" ref="P3:P54" ca="1" si="8">$EF$16-INDIRECT($A3&amp;"!D16")</f>
        <v>57.320999999999998</v>
      </c>
      <c r="Q3" s="20">
        <f t="shared" ref="Q3:Q54" ca="1" si="9">$EF$17-INDIRECT($A3&amp;"!E16")</f>
        <v>54.103999999999999</v>
      </c>
      <c r="R3" s="20">
        <f t="shared" ref="R3:R54" ca="1" si="10">$EF$18-INDIRECT($A3&amp;"!F16")</f>
        <v>50.029999999999994</v>
      </c>
      <c r="S3" s="20">
        <f t="shared" ref="S3:S54" ca="1" si="11">$EF$19-INDIRECT($A3&amp;"!I16")</f>
        <v>61.902999999999999</v>
      </c>
      <c r="T3" s="20">
        <f t="shared" ref="T3:T54" ca="1" si="12">$EF$20-INDIRECT($A3&amp;"!J16")</f>
        <v>55.292000000000002</v>
      </c>
      <c r="U3" s="20">
        <f t="shared" ref="U3:U54" ca="1" si="13">$EF$21-INDIRECT($A3&amp;"!K16")</f>
        <v>52.189000000000007</v>
      </c>
      <c r="V3" s="20">
        <f t="shared" ref="V3:V54" ca="1" si="14">$EF$22-INDIRECT($A3&amp;"!L16")</f>
        <v>49.688000000000002</v>
      </c>
      <c r="W3" s="20">
        <f ca="1">$EF$24-INDIRECT(A3&amp;"!O16")</f>
        <v>49.984999999999999</v>
      </c>
      <c r="X3" s="20">
        <f ca="1">$EF$23-INDIRECT($A3&amp;"!Q16")</f>
        <v>51.671000000000006</v>
      </c>
      <c r="Y3" s="95">
        <f t="shared" ref="Y3:Y54" ca="1" si="15">$EF$25-INDIRECT($A3&amp;"!B23")</f>
        <v>52.216000000000001</v>
      </c>
      <c r="Z3" s="20">
        <f ca="1">$EF$26-INDIRECT(A3&amp;"!$C$23")</f>
        <v>48.506</v>
      </c>
      <c r="AA3" s="20">
        <f t="shared" ref="AA3:AA54" ca="1" si="16">$EF$27-INDIRECT($A3&amp;"!F23")</f>
        <v>51.112000000000002</v>
      </c>
      <c r="AB3" s="20">
        <f t="shared" ref="AB3:AB54" ca="1" si="17">$EF$28-INDIRECT($A3&amp;"!G23")</f>
        <v>49.780999999999999</v>
      </c>
      <c r="AC3" s="20">
        <f t="shared" ref="AC3:AC54" ca="1" si="18">$EF$29-INDIRECT($A3&amp;"!H23")</f>
        <v>49.777000000000001</v>
      </c>
      <c r="AD3" s="4">
        <f t="shared" ref="AD3:AD54" ca="1" si="19">$EF$30-INDIRECT($A3&amp;"!K23")</f>
        <v>79.253999999999991</v>
      </c>
      <c r="AE3" s="20">
        <f t="shared" ref="AE3:AE54" ca="1" si="20">$EF$31-INDIRECT($A3&amp;"!L23")</f>
        <v>72.415999999999997</v>
      </c>
      <c r="AF3" s="20">
        <f t="shared" ref="AF3:AF54" ca="1" si="21">$EF$32-INDIRECT($A3&amp;"!M23")</f>
        <v>73.772999999999996</v>
      </c>
      <c r="AG3" s="20">
        <f t="shared" ref="AG3:AG54" ca="1" si="22">$EF$33-INDIRECT($A3&amp;"!N23")</f>
        <v>67.707999999999998</v>
      </c>
      <c r="AH3" s="96">
        <f t="shared" ref="AH3:AH54" ca="1" si="23">$EF$34-INDIRECT($A3&amp;"!O23")</f>
        <v>60.313000000000002</v>
      </c>
      <c r="AI3" s="20">
        <f t="shared" ref="AI3:AI54" ca="1" si="24">$EF$35-INDIRECT($A3&amp;"!B30")</f>
        <v>60.454999999999998</v>
      </c>
      <c r="AJ3" s="20">
        <f t="shared" ref="AJ3:AJ54" ca="1" si="25">$EF$36-INDIRECT($A3&amp;"!C30")</f>
        <v>54.83</v>
      </c>
      <c r="AK3" s="20">
        <f t="shared" ref="AK3:AK54" ca="1" si="26">$EF$37-INDIRECT($A3&amp;"!D30")</f>
        <v>51.402999999999992</v>
      </c>
      <c r="AL3" s="20">
        <f t="shared" ref="AL3:AL54" ca="1" si="27">$EF$38-INDIRECT($A3&amp;"!E30")</f>
        <v>49.960000000000008</v>
      </c>
      <c r="AM3" s="20">
        <f t="shared" ref="AM3:AM54" ca="1" si="28">$EF$39-INDIRECT($A3&amp;"!G30")</f>
        <v>73.057000000000002</v>
      </c>
      <c r="AN3" s="20">
        <f t="shared" ref="AN3:AN54" ca="1" si="29">$EF$40-INDIRECT($A3&amp;"!H30")</f>
        <v>70.849000000000004</v>
      </c>
      <c r="AO3" s="20">
        <f t="shared" ref="AO3:AO54" ca="1" si="30">$EF$41-INDIRECT($A3&amp;"!I30")</f>
        <v>60.418999999999997</v>
      </c>
      <c r="AP3" s="20">
        <f t="shared" ref="AP3:AP54" ca="1" si="31">$EF$42-INDIRECT($A3&amp;"!J30")</f>
        <v>52.030999999999999</v>
      </c>
      <c r="AQ3" s="20">
        <f t="shared" ref="AQ3:AQ54" ca="1" si="32">$EF$43-INDIRECT($A3&amp;"!M30")</f>
        <v>56.111000000000004</v>
      </c>
      <c r="AR3" s="20">
        <f t="shared" ref="AR3:AR54" ca="1" si="33">$EF$44-INDIRECT($A3&amp;"!N30")</f>
        <v>51.430999999999997</v>
      </c>
      <c r="AS3" s="20">
        <f t="shared" ref="AS3:AS54" ca="1" si="34">$EF$45-INDIRECT($A3&amp;"!O30")</f>
        <v>47.582000000000001</v>
      </c>
      <c r="AT3" s="20">
        <f t="shared" ref="AT3:AT24" ca="1" si="35">$EF$46-INDIRECT($A3&amp;"!B37")</f>
        <v>85.230999999999995</v>
      </c>
      <c r="AU3" s="20">
        <f t="shared" ref="AU3:AU24" ca="1" si="36">$EF$47-INDIRECT($A3&amp;"!C37")</f>
        <v>84.578000000000003</v>
      </c>
      <c r="AV3" s="20">
        <f t="shared" ref="AV3:AV24" ca="1" si="37">$EF$48-INDIRECT($A3&amp;"!D37")</f>
        <v>80.346000000000004</v>
      </c>
      <c r="AW3" s="20">
        <f t="shared" ref="AW3:AW24" ca="1" si="38">$EF$49-INDIRECT($A3&amp;"!E37")</f>
        <v>80.081999999999994</v>
      </c>
      <c r="AX3" s="20">
        <f t="shared" ref="AX3:AX24" ca="1" si="39">$EF$50-INDIRECT($A3&amp;"!F37")</f>
        <v>78.144000000000005</v>
      </c>
      <c r="AY3" s="20">
        <f t="shared" ref="AY3:AY24" ca="1" si="40">$EF$51-INDIRECT($A3&amp;"!G37")</f>
        <v>67.765000000000001</v>
      </c>
      <c r="AZ3" s="443" t="e">
        <f ca="1">$EF$52-INDIRECT($A3&amp;"!J37")</f>
        <v>#VALUE!</v>
      </c>
      <c r="BA3" s="439" t="e">
        <f t="shared" ref="BA3" ca="1" si="41">$EF$53-INDIRECT($A3&amp;"!B44")</f>
        <v>#VALUE!</v>
      </c>
      <c r="BB3" s="439" t="e">
        <f t="shared" ref="BB3" ca="1" si="42">$EF$54-INDIRECT($A3&amp;"!C44")</f>
        <v>#VALUE!</v>
      </c>
      <c r="BC3" s="439" t="e">
        <f t="shared" ref="BC3" ca="1" si="43">$EF$55-INDIRECT($A3&amp;"!D44")</f>
        <v>#VALUE!</v>
      </c>
      <c r="BD3" s="439" t="e">
        <f t="shared" ref="BD3" ca="1" si="44">$EF$56-INDIRECT($A3&amp;"!E44")</f>
        <v>#VALUE!</v>
      </c>
      <c r="BE3" s="439" t="e">
        <f t="shared" ref="BE3" ca="1" si="45">$EF$57-INDIRECT($A3&amp;"!F44")</f>
        <v>#VALUE!</v>
      </c>
      <c r="BF3" s="34" t="e">
        <f t="shared" ref="BF3" ca="1" si="46">$EF$58-INDIRECT($A3&amp;"!G44")</f>
        <v>#VALUE!</v>
      </c>
      <c r="BG3" s="21">
        <f t="shared" ref="BG3:BG54" ca="1" si="47">$EF$59-INDIRECT($A3&amp;"!J44")</f>
        <v>70.039999999999992</v>
      </c>
      <c r="BH3" s="21">
        <f t="shared" ref="BH3:BH54" ca="1" si="48">$EF$60-INDIRECT($A3&amp;"!K44")</f>
        <v>63.730000000000004</v>
      </c>
      <c r="BI3" s="21">
        <f t="shared" ref="BI3:BI34" ca="1" si="49">$EF$61-INDIRECT($A3&amp;"!L44")</f>
        <v>54.257999999999996</v>
      </c>
      <c r="BJ3" s="439" t="e">
        <f ca="1">$EF$62-INDIRECT($A3&amp;"!B51")</f>
        <v>#VALUE!</v>
      </c>
      <c r="BK3" s="21">
        <f t="shared" ref="BK3:BK34" ca="1" si="50">$EF$63-INDIRECT($A3&amp;"!C51")</f>
        <v>47.963000000000001</v>
      </c>
      <c r="BL3" s="21">
        <f t="shared" ref="BL3:BL8" ca="1" si="51">$EF$65-INDIRECT($A3&amp;"!F51")</f>
        <v>47.012</v>
      </c>
      <c r="BM3" s="21">
        <f t="shared" ref="BM3:BM34" ca="1" si="52">$EF$66-INDIRECT($A3&amp;"!I51")</f>
        <v>49.777000000000001</v>
      </c>
      <c r="BN3" s="438" t="str">
        <f t="shared" ref="BN3" ca="1" si="53">INDIRECT($A3&amp;"!B11")</f>
        <v>－</v>
      </c>
      <c r="BO3" s="438" t="str">
        <f t="shared" ref="BO3" ca="1" si="54">INDIRECT($A3&amp;"!C11")</f>
        <v>－</v>
      </c>
      <c r="BP3" s="32">
        <f ca="1">INDIRECT($A3&amp;"!D11")</f>
        <v>800</v>
      </c>
      <c r="BQ3" s="129">
        <f t="shared" ref="BQ3:BQ9" ca="1" si="55">INDIRECT(A3&amp;"!$G$11")</f>
        <v>320</v>
      </c>
      <c r="BR3" s="438" t="str">
        <f t="shared" ref="BR3" ca="1" si="56">INDIRECT($A3&amp;"!H11")</f>
        <v>－</v>
      </c>
      <c r="BS3" s="438" t="str">
        <f t="shared" ref="BS3" ca="1" si="57">INDIRECT($A3&amp;"!I11")</f>
        <v>－</v>
      </c>
      <c r="BT3" s="4">
        <f ca="1">INDIRECT($A3&amp;"!J11")</f>
        <v>350</v>
      </c>
      <c r="BU3" s="4">
        <f ca="1">INDIRECT($A3&amp;"!M11")</f>
        <v>190</v>
      </c>
      <c r="BV3" s="438" t="str">
        <f t="shared" ref="BV3" ca="1" si="58">INDIRECT($A3&amp;"!N11")</f>
        <v>－</v>
      </c>
      <c r="BW3" s="4">
        <f ca="1">INDIRECT($A3&amp;"!O11")</f>
        <v>160</v>
      </c>
      <c r="BX3" s="7">
        <f ca="1">INDIRECT($A3&amp;"!Q11")</f>
        <v>160</v>
      </c>
      <c r="BY3" s="34"/>
      <c r="BZ3" s="4">
        <f ca="1">INDIRECT($A3&amp;"!C18")</f>
        <v>20</v>
      </c>
      <c r="CA3" s="4">
        <f t="shared" ref="CA3:CA9" ca="1" si="59">INDIRECT($A3&amp;"!D18")</f>
        <v>3700</v>
      </c>
      <c r="CB3" s="4">
        <f ca="1">INDIRECT($A3&amp;"!E18")</f>
        <v>2300</v>
      </c>
      <c r="CC3" s="4">
        <f ca="1">INDIRECT($A3&amp;"!H18")</f>
        <v>12</v>
      </c>
      <c r="CD3" s="4">
        <f ca="1">INDIRECT($A3&amp;"!I18")</f>
        <v>50</v>
      </c>
      <c r="CE3" s="4">
        <f ca="1">INDIRECT($A3&amp;"!J18")</f>
        <v>320</v>
      </c>
      <c r="CF3" s="4">
        <f ca="1">INDIRECT($A3&amp;"!K18")</f>
        <v>2100</v>
      </c>
      <c r="CG3" s="4">
        <f ca="1">INDIRECT($A3&amp;"!N18")</f>
        <v>10</v>
      </c>
      <c r="CH3" s="4">
        <f ca="1">INDIRECT($A3&amp;"!P18")</f>
        <v>400</v>
      </c>
      <c r="CI3" s="4">
        <f ca="1">INDIRECT($A3&amp;"!Q18")</f>
        <v>160</v>
      </c>
      <c r="CJ3" s="4">
        <f ca="1">INDIRECT($A3&amp;"!B25")</f>
        <v>30</v>
      </c>
      <c r="CK3" s="4">
        <f ca="1">INDIRECT($A3&amp;"!E25")</f>
        <v>15</v>
      </c>
      <c r="CL3" s="4">
        <f ca="1">INDIRECT($A3&amp;"!F25")</f>
        <v>1100</v>
      </c>
      <c r="CM3" s="4">
        <f ca="1">INDIRECT($A3&amp;"!G25")</f>
        <v>800</v>
      </c>
      <c r="CN3" s="4">
        <f ca="1">INDIRECT($A3&amp;"!J25")</f>
        <v>12</v>
      </c>
      <c r="CO3" s="34" t="str">
        <f t="shared" ref="CO3" ca="1" si="60">INDIRECT($A3&amp;"!K25")</f>
        <v>×</v>
      </c>
      <c r="CP3" s="4">
        <f ca="1">INDIRECT($A3&amp;"!L25")</f>
        <v>400</v>
      </c>
      <c r="CQ3" s="4">
        <f ca="1">INDIRECT($A3&amp;"!M25")</f>
        <v>3300</v>
      </c>
      <c r="CR3" s="4">
        <f ca="1">INDIRECT($A3&amp;"!N25")</f>
        <v>1300</v>
      </c>
      <c r="CS3" s="4">
        <f ca="1">INDIRECT($A3&amp;"!Q25")</f>
        <v>10</v>
      </c>
      <c r="CT3" s="4">
        <f ca="1">INDIRECT($A3&amp;"!B32")</f>
        <v>60</v>
      </c>
      <c r="CU3" s="4">
        <f ca="1">INDIRECT($A3&amp;"!C32")</f>
        <v>70</v>
      </c>
      <c r="CV3" s="4">
        <f ca="1">INDIRECT($A3&amp;"!D32")</f>
        <v>25</v>
      </c>
      <c r="CW3" s="4">
        <f ca="1">INDIRECT($A3&amp;"!F32")</f>
        <v>12</v>
      </c>
      <c r="CX3" s="4">
        <f ca="1">INDIRECT($A3&amp;"!G32")</f>
        <v>10</v>
      </c>
      <c r="CY3" s="4">
        <f ca="1">INDIRECT($A3&amp;"!H32")</f>
        <v>700</v>
      </c>
      <c r="CZ3" s="4">
        <f ca="1">INDIRECT($A3&amp;"!I32")</f>
        <v>3200</v>
      </c>
      <c r="DA3" s="4">
        <f ca="1">INDIRECT($A3&amp;"!L32")</f>
        <v>15</v>
      </c>
      <c r="DB3" s="4">
        <f ca="1">INDIRECT($A3&amp;"!M32")</f>
        <v>480</v>
      </c>
      <c r="DC3" s="4">
        <f ca="1">INDIRECT($A3&amp;"!N32")</f>
        <v>200</v>
      </c>
      <c r="DD3" s="4">
        <f ca="1">INDIRECT($A3&amp;"!Q32")</f>
        <v>100</v>
      </c>
      <c r="DE3" s="438"/>
      <c r="DF3" s="4">
        <f t="shared" ref="DF3:DF24" ca="1" si="61">INDIRECT($A3&amp;"!C39")</f>
        <v>1000</v>
      </c>
      <c r="DG3" s="4">
        <f t="shared" ref="DG3:DG24" ca="1" si="62">INDIRECT($A3&amp;"!D39")</f>
        <v>800</v>
      </c>
      <c r="DH3" s="4">
        <f t="shared" ref="DH3:DH24" ca="1" si="63">INDIRECT($A3&amp;"!E39")</f>
        <v>400</v>
      </c>
      <c r="DI3" s="4">
        <f t="shared" ref="DI3:DI24" ca="1" si="64">INDIRECT($A3&amp;"!F39")</f>
        <v>1800</v>
      </c>
      <c r="DJ3" s="4">
        <f t="shared" ref="DJ3:DJ24" ca="1" si="65">INDIRECT(A3&amp;"!I39")</f>
        <v>1000</v>
      </c>
      <c r="DK3" s="34" t="str">
        <f t="shared" ref="DK3" ca="1" si="66">INDIRECT($A3&amp;"!L39")</f>
        <v>×</v>
      </c>
      <c r="DL3" s="34" t="str">
        <f t="shared" ref="DL3" ca="1" si="67">INDIRECT($A3&amp;"!B46")</f>
        <v>×</v>
      </c>
      <c r="DM3" s="34" t="str">
        <f t="shared" ref="DM3" ca="1" si="68">INDIRECT($A3&amp;"!C46")</f>
        <v>×</v>
      </c>
      <c r="DN3" s="34" t="str">
        <f t="shared" ref="DN3" ca="1" si="69">INDIRECT($A3&amp;"!D46")</f>
        <v>×</v>
      </c>
      <c r="DO3" s="34" t="str">
        <f t="shared" ref="DO3" ca="1" si="70">INDIRECT($A3&amp;"!E46")</f>
        <v>×</v>
      </c>
      <c r="DP3" s="34" t="str">
        <f t="shared" ref="DP3" ca="1" si="71">INDIRECT($A3&amp;"!F46")</f>
        <v>×</v>
      </c>
      <c r="DQ3" s="34" t="str">
        <f t="shared" ref="DQ3" ca="1" si="72">INDIRECT(A3&amp;"!I46")</f>
        <v>×</v>
      </c>
      <c r="DR3" s="4">
        <f ca="1">INDIRECT($A3&amp;"!J46")</f>
        <v>20</v>
      </c>
      <c r="DS3" s="4">
        <f ca="1">INDIRECT($A3&amp;"!K46")</f>
        <v>12</v>
      </c>
      <c r="DT3" s="4">
        <f ca="1">INDIRECT($A3&amp;"!N46")</f>
        <v>12</v>
      </c>
      <c r="DU3" s="438" t="str">
        <f t="shared" ref="DU3" ca="1" si="73">INDIRECT($A3&amp;"!B53")</f>
        <v>－</v>
      </c>
      <c r="DV3" s="7">
        <f ca="1">INDIRECT($A3&amp;"!D53")</f>
        <v>200</v>
      </c>
      <c r="DW3" s="441"/>
      <c r="DX3" s="130">
        <f ca="1">INDIRECT($A3&amp;"!$G$53")</f>
        <v>250</v>
      </c>
      <c r="DY3" s="4">
        <f ca="1">INDIRECT($A3&amp;"!H53")</f>
        <v>250</v>
      </c>
      <c r="DZ3" s="4">
        <f ca="1">INDIRECT($A3&amp;"!$I$53")</f>
        <v>220</v>
      </c>
      <c r="EA3" s="4">
        <f ca="1">INDIRECT($A3&amp;"!$J$53")</f>
        <v>280</v>
      </c>
      <c r="EB3" s="4">
        <f ca="1">INDIRECT($A3&amp;"!K53")</f>
        <v>300</v>
      </c>
      <c r="ED3" s="447" t="s">
        <v>1</v>
      </c>
      <c r="EE3" s="9" t="s">
        <v>139</v>
      </c>
      <c r="EF3" s="10">
        <v>70.674999999999997</v>
      </c>
    </row>
    <row r="4" spans="1:136" x14ac:dyDescent="0.15">
      <c r="A4" s="6" t="s">
        <v>299</v>
      </c>
      <c r="B4" s="3">
        <f t="shared" ref="B4:B54" ca="1" si="74">INDIRECT(A4&amp;"!A8")</f>
        <v>44208</v>
      </c>
      <c r="C4" s="34"/>
      <c r="D4" s="34"/>
      <c r="E4" s="20">
        <f t="shared" ca="1" si="0"/>
        <v>53.155999999999999</v>
      </c>
      <c r="F4" s="20">
        <f t="shared" ref="F4:F54" ca="1" si="75">$EF$6-INDIRECT(A4&amp;"!E9")</f>
        <v>48.419000000000004</v>
      </c>
      <c r="G4" s="34"/>
      <c r="H4" s="34"/>
      <c r="I4" s="20">
        <f t="shared" ca="1" si="1"/>
        <v>51.804999999999993</v>
      </c>
      <c r="J4" s="20">
        <f t="shared" ca="1" si="2"/>
        <v>46.15</v>
      </c>
      <c r="K4" s="34"/>
      <c r="L4" s="20">
        <f t="shared" ca="1" si="4"/>
        <v>72.158000000000001</v>
      </c>
      <c r="M4" s="20">
        <f t="shared" ca="1" si="5"/>
        <v>64.593000000000004</v>
      </c>
      <c r="N4" s="95">
        <f t="shared" ca="1" si="6"/>
        <v>71.512</v>
      </c>
      <c r="O4" s="20">
        <f t="shared" ca="1" si="7"/>
        <v>65.947000000000003</v>
      </c>
      <c r="P4" s="4">
        <f t="shared" ca="1" si="8"/>
        <v>57.289999999999992</v>
      </c>
      <c r="Q4" s="20">
        <f t="shared" ca="1" si="9"/>
        <v>54.073999999999998</v>
      </c>
      <c r="R4" s="20">
        <f t="shared" ca="1" si="10"/>
        <v>49.967999999999996</v>
      </c>
      <c r="S4" s="20">
        <f t="shared" ca="1" si="11"/>
        <v>61.552999999999997</v>
      </c>
      <c r="T4" s="20">
        <f t="shared" ca="1" si="12"/>
        <v>55.233000000000004</v>
      </c>
      <c r="U4" s="20">
        <f t="shared" ca="1" si="13"/>
        <v>52.164000000000001</v>
      </c>
      <c r="V4" s="20">
        <f t="shared" ca="1" si="14"/>
        <v>49.658000000000001</v>
      </c>
      <c r="W4" s="20">
        <f t="shared" ref="W4:W54" ca="1" si="76">$EF$24-INDIRECT(A4&amp;"!O16")</f>
        <v>49.957999999999998</v>
      </c>
      <c r="X4" s="20">
        <f t="shared" ref="X4:X54" ca="1" si="77">$EF$23-INDIRECT($A4&amp;"!Q16")</f>
        <v>51.543999999999997</v>
      </c>
      <c r="Y4" s="95">
        <f t="shared" ca="1" si="15"/>
        <v>52.129000000000005</v>
      </c>
      <c r="Z4" s="20">
        <f t="shared" ref="Z4:Z54" ca="1" si="78">$EF$26-INDIRECT(A4&amp;"!$C$23")</f>
        <v>48.313000000000002</v>
      </c>
      <c r="AA4" s="20">
        <f t="shared" ca="1" si="16"/>
        <v>51.063000000000002</v>
      </c>
      <c r="AB4" s="20">
        <f t="shared" ca="1" si="17"/>
        <v>49.808999999999997</v>
      </c>
      <c r="AC4" s="20">
        <f t="shared" ca="1" si="18"/>
        <v>49.709000000000003</v>
      </c>
      <c r="AD4" s="4">
        <f t="shared" ca="1" si="19"/>
        <v>79.251000000000005</v>
      </c>
      <c r="AE4" s="20">
        <f t="shared" ca="1" si="20"/>
        <v>72.393000000000001</v>
      </c>
      <c r="AF4" s="20">
        <f t="shared" ca="1" si="21"/>
        <v>73.697000000000003</v>
      </c>
      <c r="AG4" s="20">
        <f t="shared" ca="1" si="22"/>
        <v>67.61</v>
      </c>
      <c r="AH4" s="96">
        <f t="shared" ca="1" si="23"/>
        <v>60.023000000000003</v>
      </c>
      <c r="AI4" s="20">
        <f t="shared" ca="1" si="24"/>
        <v>60.416000000000004</v>
      </c>
      <c r="AJ4" s="20">
        <f t="shared" ca="1" si="25"/>
        <v>54.848999999999997</v>
      </c>
      <c r="AK4" s="20">
        <f t="shared" ca="1" si="26"/>
        <v>51.384999999999991</v>
      </c>
      <c r="AL4" s="20">
        <f t="shared" ca="1" si="27"/>
        <v>49.926000000000002</v>
      </c>
      <c r="AM4" s="20">
        <f t="shared" ca="1" si="28"/>
        <v>73.022999999999996</v>
      </c>
      <c r="AN4" s="20">
        <f t="shared" ca="1" si="29"/>
        <v>70.843999999999994</v>
      </c>
      <c r="AO4" s="20">
        <f t="shared" ca="1" si="30"/>
        <v>60.402000000000001</v>
      </c>
      <c r="AP4" s="20">
        <f t="shared" ca="1" si="31"/>
        <v>51.927999999999997</v>
      </c>
      <c r="AQ4" s="20">
        <f t="shared" ca="1" si="32"/>
        <v>55.596000000000004</v>
      </c>
      <c r="AR4" s="20">
        <f t="shared" ca="1" si="33"/>
        <v>51.277000000000001</v>
      </c>
      <c r="AS4" s="20">
        <f t="shared" ca="1" si="34"/>
        <v>47.552000000000007</v>
      </c>
      <c r="AT4" s="20">
        <f t="shared" ca="1" si="35"/>
        <v>85.278999999999996</v>
      </c>
      <c r="AU4" s="20">
        <f t="shared" ca="1" si="36"/>
        <v>84.504999999999995</v>
      </c>
      <c r="AV4" s="20">
        <f t="shared" ca="1" si="37"/>
        <v>80.296999999999997</v>
      </c>
      <c r="AW4" s="20">
        <f t="shared" ca="1" si="38"/>
        <v>79.998000000000005</v>
      </c>
      <c r="AX4" s="20">
        <f t="shared" ca="1" si="39"/>
        <v>78.046999999999997</v>
      </c>
      <c r="AY4" s="20">
        <f t="shared" ca="1" si="40"/>
        <v>67.58</v>
      </c>
      <c r="AZ4" s="443"/>
      <c r="BA4" s="188"/>
      <c r="BB4" s="188"/>
      <c r="BC4" s="188"/>
      <c r="BD4" s="188"/>
      <c r="BE4" s="188"/>
      <c r="BF4" s="34"/>
      <c r="BG4" s="21">
        <f t="shared" ca="1" si="47"/>
        <v>70.021999999999991</v>
      </c>
      <c r="BH4" s="21">
        <f t="shared" ca="1" si="48"/>
        <v>63.664999999999999</v>
      </c>
      <c r="BI4" s="21">
        <f t="shared" ca="1" si="49"/>
        <v>54.228999999999999</v>
      </c>
      <c r="BJ4" s="440"/>
      <c r="BK4" s="21">
        <f t="shared" ca="1" si="50"/>
        <v>47.924999999999997</v>
      </c>
      <c r="BL4" s="21">
        <f t="shared" ca="1" si="51"/>
        <v>46.955000000000005</v>
      </c>
      <c r="BM4" s="21">
        <f t="shared" ca="1" si="52"/>
        <v>49.755000000000003</v>
      </c>
      <c r="BN4" s="442"/>
      <c r="BO4" s="442"/>
      <c r="BP4" s="32">
        <f t="shared" ref="BP4:BP54" ca="1" si="79">INDIRECT($A4&amp;"!D11")</f>
        <v>750</v>
      </c>
      <c r="BQ4" s="129">
        <f t="shared" ca="1" si="55"/>
        <v>300</v>
      </c>
      <c r="BR4" s="34"/>
      <c r="BS4" s="34"/>
      <c r="BT4" s="4">
        <f t="shared" ref="BT4:BT54" ca="1" si="80">INDIRECT($A4&amp;"!J11")</f>
        <v>380</v>
      </c>
      <c r="BU4" s="4">
        <f t="shared" ref="BU4:BU54" ca="1" si="81">INDIRECT(A4&amp;"!M11")</f>
        <v>200</v>
      </c>
      <c r="BV4" s="34"/>
      <c r="BW4" s="4">
        <f t="shared" ref="BW4:BW54" ca="1" si="82">INDIRECT($A4&amp;"!O11")</f>
        <v>150</v>
      </c>
      <c r="BX4" s="7">
        <f t="shared" ref="BX4:BX54" ca="1" si="83">INDIRECT(A4&amp;"!Q11")</f>
        <v>150</v>
      </c>
      <c r="BY4" s="34"/>
      <c r="BZ4" s="4">
        <f t="shared" ref="BZ4:BZ54" ca="1" si="84">INDIRECT($A4&amp;"!C18")</f>
        <v>12</v>
      </c>
      <c r="CA4" s="4">
        <f t="shared" ca="1" si="59"/>
        <v>3800</v>
      </c>
      <c r="CB4" s="4">
        <f t="shared" ref="CB4:CB54" ca="1" si="85">INDIRECT($A4&amp;"!E18")</f>
        <v>2600</v>
      </c>
      <c r="CC4" s="4">
        <f t="shared" ref="CC4:CC54" ca="1" si="86">INDIRECT(A4&amp;"!H18")</f>
        <v>12</v>
      </c>
      <c r="CD4" s="4">
        <f t="shared" ref="CD4:CD54" ca="1" si="87">INDIRECT($A4&amp;"!I18")</f>
        <v>35</v>
      </c>
      <c r="CE4" s="4">
        <f t="shared" ref="CE4:CE54" ca="1" si="88">INDIRECT($A4&amp;"!J18")</f>
        <v>320</v>
      </c>
      <c r="CF4" s="4">
        <f t="shared" ref="CF4:CF54" ca="1" si="89">INDIRECT($A4&amp;"!K18")</f>
        <v>2500</v>
      </c>
      <c r="CG4" s="4">
        <f t="shared" ref="CG4:CG54" ca="1" si="90">INDIRECT(A4&amp;"!N18")</f>
        <v>10</v>
      </c>
      <c r="CH4" s="4">
        <f t="shared" ref="CH4:CH54" ca="1" si="91">INDIRECT(A4&amp;"!P18")</f>
        <v>450</v>
      </c>
      <c r="CI4" s="4">
        <f t="shared" ref="CI4:CI54" ca="1" si="92">INDIRECT($A4&amp;"!Q18")</f>
        <v>200</v>
      </c>
      <c r="CJ4" s="4">
        <f t="shared" ref="CJ4:CJ54" ca="1" si="93">INDIRECT($A4&amp;"!B25")</f>
        <v>25</v>
      </c>
      <c r="CK4" s="4">
        <f t="shared" ref="CK4:CK54" ca="1" si="94">INDIRECT(A4&amp;"!E25")</f>
        <v>15</v>
      </c>
      <c r="CL4" s="4">
        <f t="shared" ref="CL4:CL54" ca="1" si="95">INDIRECT($A4&amp;"!F25")</f>
        <v>900</v>
      </c>
      <c r="CM4" s="4">
        <f t="shared" ref="CM4:CM54" ca="1" si="96">INDIRECT($A4&amp;"!G25")</f>
        <v>1000</v>
      </c>
      <c r="CN4" s="4">
        <f t="shared" ref="CN4:CN54" ca="1" si="97">INDIRECT(A4&amp;"!J25")</f>
        <v>20</v>
      </c>
      <c r="CO4" s="34"/>
      <c r="CP4" s="4">
        <f t="shared" ref="CP4:CP54" ca="1" si="98">INDIRECT($A4&amp;"!L25")</f>
        <v>380</v>
      </c>
      <c r="CQ4" s="4">
        <f t="shared" ref="CQ4:CQ54" ca="1" si="99">INDIRECT($A4&amp;"!M25")</f>
        <v>3300</v>
      </c>
      <c r="CR4" s="4">
        <f t="shared" ref="CR4:CR54" ca="1" si="100">INDIRECT($A4&amp;"!N25")</f>
        <v>2500</v>
      </c>
      <c r="CS4" s="4">
        <f t="shared" ref="CS4:CS54" ca="1" si="101">INDIRECT(A4&amp;"!Q25")</f>
        <v>10</v>
      </c>
      <c r="CT4" s="4">
        <f t="shared" ref="CT4:CT54" ca="1" si="102">INDIRECT($A4&amp;"!B32")</f>
        <v>45</v>
      </c>
      <c r="CU4" s="4">
        <f t="shared" ref="CU4:CU54" ca="1" si="103">INDIRECT($A4&amp;"!C32")</f>
        <v>80</v>
      </c>
      <c r="CV4" s="4">
        <f t="shared" ref="CV4:CV54" ca="1" si="104">INDIRECT($A4&amp;"!D32")</f>
        <v>20</v>
      </c>
      <c r="CW4" s="4">
        <f t="shared" ref="CW4:CW54" ca="1" si="105">INDIRECT(A4&amp;"!F32")</f>
        <v>10</v>
      </c>
      <c r="CX4" s="4">
        <f t="shared" ref="CX4:CX54" ca="1" si="106">INDIRECT($A4&amp;"!G32")</f>
        <v>15</v>
      </c>
      <c r="CY4" s="4">
        <f t="shared" ref="CY4:CY54" ca="1" si="107">INDIRECT($A4&amp;"!H32")</f>
        <v>900</v>
      </c>
      <c r="CZ4" s="4">
        <f t="shared" ref="CZ4:CZ54" ca="1" si="108">INDIRECT($A4&amp;"!I32")</f>
        <v>4000</v>
      </c>
      <c r="DA4" s="4">
        <f t="shared" ref="DA4:DA54" ca="1" si="109">INDIRECT(A4&amp;"!L32")</f>
        <v>15</v>
      </c>
      <c r="DB4" s="4">
        <f t="shared" ref="DB4:DB54" ca="1" si="110">INDIRECT($A4&amp;"!M32")</f>
        <v>530</v>
      </c>
      <c r="DC4" s="4">
        <f t="shared" ref="DC4:DC54" ca="1" si="111">INDIRECT($A4&amp;"!N32")</f>
        <v>190</v>
      </c>
      <c r="DD4" s="4">
        <f t="shared" ref="DD4:DD54" ca="1" si="112">INDIRECT(A4&amp;"!Q32")</f>
        <v>100</v>
      </c>
      <c r="DE4" s="34"/>
      <c r="DF4" s="4">
        <f t="shared" ca="1" si="61"/>
        <v>1000</v>
      </c>
      <c r="DG4" s="4">
        <f t="shared" ca="1" si="62"/>
        <v>1000</v>
      </c>
      <c r="DH4" s="4">
        <f t="shared" ca="1" si="63"/>
        <v>400</v>
      </c>
      <c r="DI4" s="4">
        <f t="shared" ca="1" si="64"/>
        <v>1800</v>
      </c>
      <c r="DJ4" s="4">
        <f t="shared" ca="1" si="65"/>
        <v>1100</v>
      </c>
      <c r="DK4" s="34"/>
      <c r="DL4" s="34"/>
      <c r="DM4" s="34"/>
      <c r="DN4" s="34"/>
      <c r="DO4" s="34"/>
      <c r="DP4" s="34"/>
      <c r="DQ4" s="34"/>
      <c r="DR4" s="4">
        <f t="shared" ref="DR4:DR54" ca="1" si="113">INDIRECT($A4&amp;"!J46")</f>
        <v>15</v>
      </c>
      <c r="DS4" s="4">
        <f t="shared" ref="DS4:DS54" ca="1" si="114">INDIRECT($A4&amp;"!K46")</f>
        <v>12</v>
      </c>
      <c r="DT4" s="4">
        <f t="shared" ref="DT4:DT54" ca="1" si="115">INDIRECT(A4&amp;"!N46")</f>
        <v>12</v>
      </c>
      <c r="DU4" s="34"/>
      <c r="DV4" s="7">
        <f t="shared" ref="DV4:DV30" ca="1" si="116">INDIRECT(A4&amp;"!D53")</f>
        <v>220</v>
      </c>
      <c r="DW4" s="441"/>
      <c r="DX4" s="130">
        <f t="shared" ref="DX4:DX53" ca="1" si="117">INDIRECT($A4&amp;"!$G$53")</f>
        <v>260</v>
      </c>
      <c r="DY4" s="4">
        <f t="shared" ref="DY4:DY54" ca="1" si="118">INDIRECT($A4&amp;"!H53")</f>
        <v>260</v>
      </c>
      <c r="DZ4" s="4">
        <f t="shared" ref="DZ4:DZ54" ca="1" si="119">INDIRECT($A4&amp;"!$I$53")</f>
        <v>160</v>
      </c>
      <c r="EA4" s="4">
        <f t="shared" ref="EA4:EA54" ca="1" si="120">INDIRECT($A4&amp;"!$J$53")</f>
        <v>310</v>
      </c>
      <c r="EB4" s="4">
        <f t="shared" ref="EB4:EB54" ca="1" si="121">INDIRECT($A4&amp;"!K53")</f>
        <v>400</v>
      </c>
      <c r="ED4" s="448"/>
      <c r="EE4" t="s">
        <v>140</v>
      </c>
      <c r="EF4" s="11">
        <v>70.573999999999998</v>
      </c>
    </row>
    <row r="5" spans="1:136" x14ac:dyDescent="0.15">
      <c r="A5" s="6" t="s">
        <v>303</v>
      </c>
      <c r="B5" s="3">
        <f t="shared" ca="1" si="74"/>
        <v>44214</v>
      </c>
      <c r="C5" s="34"/>
      <c r="D5" s="34"/>
      <c r="E5" s="20">
        <f t="shared" ca="1" si="0"/>
        <v>53.095999999999997</v>
      </c>
      <c r="F5" s="20">
        <f t="shared" ca="1" si="75"/>
        <v>48.433000000000007</v>
      </c>
      <c r="G5" s="34"/>
      <c r="H5" s="34"/>
      <c r="I5" s="20">
        <f t="shared" ca="1" si="1"/>
        <v>51.743999999999993</v>
      </c>
      <c r="J5" s="20">
        <f t="shared" ca="1" si="2"/>
        <v>46.105999999999995</v>
      </c>
      <c r="K5" s="34"/>
      <c r="L5" s="20">
        <f t="shared" ca="1" si="4"/>
        <v>72.203000000000003</v>
      </c>
      <c r="M5" s="20">
        <f t="shared" ca="1" si="5"/>
        <v>64.581999999999994</v>
      </c>
      <c r="N5" s="95">
        <f t="shared" ca="1" si="6"/>
        <v>71.512999999999991</v>
      </c>
      <c r="O5" s="20">
        <f t="shared" ca="1" si="7"/>
        <v>65.926000000000002</v>
      </c>
      <c r="P5" s="4">
        <f t="shared" ca="1" si="8"/>
        <v>57.287999999999997</v>
      </c>
      <c r="Q5" s="20">
        <f t="shared" ca="1" si="9"/>
        <v>54.157000000000004</v>
      </c>
      <c r="R5" s="20">
        <f t="shared" ca="1" si="10"/>
        <v>49.947999999999993</v>
      </c>
      <c r="S5" s="20">
        <f t="shared" ca="1" si="11"/>
        <v>61.186999999999998</v>
      </c>
      <c r="T5" s="20">
        <f t="shared" ca="1" si="12"/>
        <v>55.202000000000005</v>
      </c>
      <c r="U5" s="20">
        <f t="shared" ca="1" si="13"/>
        <v>52.132000000000005</v>
      </c>
      <c r="V5" s="20">
        <f t="shared" ca="1" si="14"/>
        <v>49.641000000000005</v>
      </c>
      <c r="W5" s="20">
        <f t="shared" ca="1" si="76"/>
        <v>49.932000000000002</v>
      </c>
      <c r="X5" s="20">
        <f t="shared" ca="1" si="77"/>
        <v>51.471000000000004</v>
      </c>
      <c r="Y5" s="95">
        <f t="shared" ca="1" si="15"/>
        <v>52.094999999999999</v>
      </c>
      <c r="Z5" s="20">
        <f t="shared" ca="1" si="78"/>
        <v>48.474999999999994</v>
      </c>
      <c r="AA5" s="20">
        <f t="shared" ca="1" si="16"/>
        <v>50.931000000000004</v>
      </c>
      <c r="AB5" s="20">
        <f t="shared" ca="1" si="17"/>
        <v>49.804000000000002</v>
      </c>
      <c r="AC5" s="20">
        <f t="shared" ca="1" si="18"/>
        <v>49.709000000000003</v>
      </c>
      <c r="AD5" s="4">
        <f t="shared" ca="1" si="19"/>
        <v>79.256</v>
      </c>
      <c r="AE5" s="20">
        <f t="shared" ca="1" si="20"/>
        <v>72.355000000000004</v>
      </c>
      <c r="AF5" s="20">
        <f t="shared" ca="1" si="21"/>
        <v>73.697000000000003</v>
      </c>
      <c r="AG5" s="20">
        <f t="shared" ca="1" si="22"/>
        <v>67.578000000000003</v>
      </c>
      <c r="AH5" s="96">
        <f t="shared" ca="1" si="23"/>
        <v>59.945</v>
      </c>
      <c r="AI5" s="20">
        <f t="shared" ca="1" si="24"/>
        <v>60.401000000000003</v>
      </c>
      <c r="AJ5" s="20">
        <f t="shared" ca="1" si="25"/>
        <v>54.768000000000001</v>
      </c>
      <c r="AK5" s="20">
        <f t="shared" ca="1" si="26"/>
        <v>51.378999999999991</v>
      </c>
      <c r="AL5" s="20">
        <f t="shared" ca="1" si="27"/>
        <v>49.907000000000004</v>
      </c>
      <c r="AM5" s="20">
        <f t="shared" ca="1" si="28"/>
        <v>73.00200000000001</v>
      </c>
      <c r="AN5" s="20">
        <f t="shared" ca="1" si="29"/>
        <v>70.771000000000001</v>
      </c>
      <c r="AO5" s="20">
        <f t="shared" ca="1" si="30"/>
        <v>60.402000000000001</v>
      </c>
      <c r="AP5" s="20">
        <f t="shared" ca="1" si="31"/>
        <v>51.87</v>
      </c>
      <c r="AQ5" s="20">
        <f t="shared" ca="1" si="32"/>
        <v>53.195</v>
      </c>
      <c r="AR5" s="20">
        <f t="shared" ca="1" si="33"/>
        <v>51.094000000000001</v>
      </c>
      <c r="AS5" s="20">
        <f t="shared" ca="1" si="34"/>
        <v>47.550000000000004</v>
      </c>
      <c r="AT5" s="20">
        <f t="shared" ca="1" si="35"/>
        <v>85.265999999999991</v>
      </c>
      <c r="AU5" s="20">
        <f t="shared" ca="1" si="36"/>
        <v>84.521999999999991</v>
      </c>
      <c r="AV5" s="20">
        <f t="shared" ca="1" si="37"/>
        <v>80.198000000000008</v>
      </c>
      <c r="AW5" s="20">
        <f t="shared" ca="1" si="38"/>
        <v>79.908000000000001</v>
      </c>
      <c r="AX5" s="20">
        <f t="shared" ca="1" si="39"/>
        <v>77.978999999999999</v>
      </c>
      <c r="AY5" s="20">
        <f t="shared" ca="1" si="40"/>
        <v>67.47999999999999</v>
      </c>
      <c r="AZ5" s="443"/>
      <c r="BA5" s="188"/>
      <c r="BB5" s="188"/>
      <c r="BC5" s="188"/>
      <c r="BD5" s="188"/>
      <c r="BE5" s="188"/>
      <c r="BF5" s="34"/>
      <c r="BG5" s="21">
        <f t="shared" ca="1" si="47"/>
        <v>70.021999999999991</v>
      </c>
      <c r="BH5" s="21">
        <f t="shared" ca="1" si="48"/>
        <v>63.731999999999999</v>
      </c>
      <c r="BI5" s="21">
        <f t="shared" ca="1" si="49"/>
        <v>54.245999999999995</v>
      </c>
      <c r="BJ5" s="440"/>
      <c r="BK5" s="21">
        <f t="shared" ca="1" si="50"/>
        <v>47.917999999999999</v>
      </c>
      <c r="BL5" s="21">
        <f t="shared" ca="1" si="51"/>
        <v>46.965000000000003</v>
      </c>
      <c r="BM5" s="21">
        <f t="shared" ca="1" si="52"/>
        <v>49.765000000000001</v>
      </c>
      <c r="BN5" s="442"/>
      <c r="BO5" s="442"/>
      <c r="BP5" s="32">
        <f t="shared" ca="1" si="79"/>
        <v>850</v>
      </c>
      <c r="BQ5" s="129">
        <f t="shared" ca="1" si="55"/>
        <v>380</v>
      </c>
      <c r="BR5" s="34"/>
      <c r="BS5" s="34"/>
      <c r="BT5" s="4">
        <f t="shared" ca="1" si="80"/>
        <v>280</v>
      </c>
      <c r="BU5" s="4">
        <f t="shared" ca="1" si="81"/>
        <v>210</v>
      </c>
      <c r="BV5" s="34"/>
      <c r="BW5" s="4">
        <f t="shared" ca="1" si="82"/>
        <v>180</v>
      </c>
      <c r="BX5" s="7">
        <f t="shared" ca="1" si="83"/>
        <v>500</v>
      </c>
      <c r="BY5" s="34"/>
      <c r="BZ5" s="4">
        <f t="shared" ca="1" si="84"/>
        <v>15</v>
      </c>
      <c r="CA5" s="4">
        <f t="shared" ca="1" si="59"/>
        <v>3500</v>
      </c>
      <c r="CB5" s="4">
        <f t="shared" ca="1" si="85"/>
        <v>2500</v>
      </c>
      <c r="CC5" s="4">
        <f t="shared" ca="1" si="86"/>
        <v>12</v>
      </c>
      <c r="CD5" s="4">
        <f t="shared" ca="1" si="87"/>
        <v>35</v>
      </c>
      <c r="CE5" s="4">
        <f t="shared" ca="1" si="88"/>
        <v>350</v>
      </c>
      <c r="CF5" s="4">
        <f t="shared" ca="1" si="89"/>
        <v>2300</v>
      </c>
      <c r="CG5" s="4">
        <f t="shared" ca="1" si="90"/>
        <v>10</v>
      </c>
      <c r="CH5" s="4">
        <f t="shared" ca="1" si="91"/>
        <v>450</v>
      </c>
      <c r="CI5" s="4">
        <f t="shared" ca="1" si="92"/>
        <v>150</v>
      </c>
      <c r="CJ5" s="4">
        <f t="shared" ca="1" si="93"/>
        <v>35</v>
      </c>
      <c r="CK5" s="4">
        <f t="shared" ca="1" si="94"/>
        <v>20</v>
      </c>
      <c r="CL5" s="4">
        <f t="shared" ca="1" si="95"/>
        <v>1050</v>
      </c>
      <c r="CM5" s="4">
        <f t="shared" ca="1" si="96"/>
        <v>1200</v>
      </c>
      <c r="CN5" s="4">
        <f t="shared" ca="1" si="97"/>
        <v>12</v>
      </c>
      <c r="CO5" s="34"/>
      <c r="CP5" s="4">
        <f t="shared" ca="1" si="98"/>
        <v>380</v>
      </c>
      <c r="CQ5" s="4">
        <f t="shared" ca="1" si="99"/>
        <v>3500</v>
      </c>
      <c r="CR5" s="4">
        <f t="shared" ca="1" si="100"/>
        <v>3200</v>
      </c>
      <c r="CS5" s="4">
        <f t="shared" ca="1" si="101"/>
        <v>8</v>
      </c>
      <c r="CT5" s="4">
        <f t="shared" ca="1" si="102"/>
        <v>50</v>
      </c>
      <c r="CU5" s="4">
        <f t="shared" ca="1" si="103"/>
        <v>90</v>
      </c>
      <c r="CV5" s="4">
        <f t="shared" ca="1" si="104"/>
        <v>30</v>
      </c>
      <c r="CW5" s="4">
        <f t="shared" ca="1" si="105"/>
        <v>10</v>
      </c>
      <c r="CX5" s="4">
        <f t="shared" ca="1" si="106"/>
        <v>10</v>
      </c>
      <c r="CY5" s="4">
        <f t="shared" ca="1" si="107"/>
        <v>850</v>
      </c>
      <c r="CZ5" s="4">
        <f t="shared" ca="1" si="108"/>
        <v>3800</v>
      </c>
      <c r="DA5" s="4">
        <f t="shared" ca="1" si="109"/>
        <v>20</v>
      </c>
      <c r="DB5" s="4">
        <f t="shared" ca="1" si="110"/>
        <v>500</v>
      </c>
      <c r="DC5" s="4">
        <f t="shared" ca="1" si="111"/>
        <v>170</v>
      </c>
      <c r="DD5" s="4">
        <f t="shared" ca="1" si="112"/>
        <v>120</v>
      </c>
      <c r="DE5" s="34"/>
      <c r="DF5" s="4">
        <f t="shared" ca="1" si="61"/>
        <v>1000</v>
      </c>
      <c r="DG5" s="4">
        <f t="shared" ca="1" si="62"/>
        <v>1050</v>
      </c>
      <c r="DH5" s="4">
        <f t="shared" ca="1" si="63"/>
        <v>420</v>
      </c>
      <c r="DI5" s="4">
        <f t="shared" ca="1" si="64"/>
        <v>1700</v>
      </c>
      <c r="DJ5" s="4">
        <f t="shared" ca="1" si="65"/>
        <v>1200</v>
      </c>
      <c r="DK5" s="34"/>
      <c r="DL5" s="34"/>
      <c r="DM5" s="34"/>
      <c r="DN5" s="34"/>
      <c r="DO5" s="34"/>
      <c r="DP5" s="34"/>
      <c r="DQ5" s="34"/>
      <c r="DR5" s="4">
        <f t="shared" ca="1" si="113"/>
        <v>20</v>
      </c>
      <c r="DS5" s="4">
        <f t="shared" ca="1" si="114"/>
        <v>15</v>
      </c>
      <c r="DT5" s="4">
        <f t="shared" ca="1" si="115"/>
        <v>12</v>
      </c>
      <c r="DU5" s="34"/>
      <c r="DV5" s="7">
        <f t="shared" ca="1" si="116"/>
        <v>200</v>
      </c>
      <c r="DW5" s="441"/>
      <c r="DX5" s="130">
        <f t="shared" ca="1" si="117"/>
        <v>220</v>
      </c>
      <c r="DY5" s="4">
        <f t="shared" ca="1" si="118"/>
        <v>280</v>
      </c>
      <c r="DZ5" s="4">
        <f t="shared" ca="1" si="119"/>
        <v>350</v>
      </c>
      <c r="EA5" s="4">
        <f t="shared" ca="1" si="120"/>
        <v>400</v>
      </c>
      <c r="EB5" s="4">
        <f t="shared" ca="1" si="121"/>
        <v>400</v>
      </c>
      <c r="ED5" s="448"/>
      <c r="EE5" t="s">
        <v>141</v>
      </c>
      <c r="EF5" s="11">
        <v>70.573999999999998</v>
      </c>
    </row>
    <row r="6" spans="1:136" x14ac:dyDescent="0.15">
      <c r="A6" s="6" t="s">
        <v>305</v>
      </c>
      <c r="B6" s="3">
        <f t="shared" ca="1" si="74"/>
        <v>44221</v>
      </c>
      <c r="C6" s="34"/>
      <c r="D6" s="34"/>
      <c r="E6" s="20">
        <f t="shared" ca="1" si="0"/>
        <v>53.042000000000002</v>
      </c>
      <c r="F6" s="20">
        <f t="shared" ca="1" si="75"/>
        <v>48.421000000000006</v>
      </c>
      <c r="G6" s="34"/>
      <c r="H6" s="34"/>
      <c r="I6" s="20">
        <f t="shared" ca="1" si="1"/>
        <v>51.72999999999999</v>
      </c>
      <c r="J6" s="20">
        <f t="shared" ca="1" si="2"/>
        <v>46.156999999999996</v>
      </c>
      <c r="K6" s="34"/>
      <c r="L6" s="20">
        <f t="shared" ca="1" si="4"/>
        <v>72.051000000000002</v>
      </c>
      <c r="M6" s="20">
        <f t="shared" ca="1" si="5"/>
        <v>64.397999999999996</v>
      </c>
      <c r="N6" s="95">
        <f t="shared" ca="1" si="6"/>
        <v>71.509999999999991</v>
      </c>
      <c r="O6" s="20">
        <f t="shared" ca="1" si="7"/>
        <v>65.813000000000002</v>
      </c>
      <c r="P6" s="4">
        <f t="shared" ca="1" si="8"/>
        <v>57.24799999999999</v>
      </c>
      <c r="Q6" s="20">
        <f t="shared" ca="1" si="9"/>
        <v>54.048000000000002</v>
      </c>
      <c r="R6" s="20">
        <f t="shared" ca="1" si="10"/>
        <v>49.932999999999993</v>
      </c>
      <c r="S6" s="20">
        <f t="shared" ca="1" si="11"/>
        <v>61.155000000000001</v>
      </c>
      <c r="T6" s="20">
        <f t="shared" ca="1" si="12"/>
        <v>55.081000000000003</v>
      </c>
      <c r="U6" s="20">
        <f t="shared" ca="1" si="13"/>
        <v>52.14200000000001</v>
      </c>
      <c r="V6" s="20">
        <f t="shared" ca="1" si="14"/>
        <v>49.635000000000005</v>
      </c>
      <c r="W6" s="20">
        <f t="shared" ca="1" si="76"/>
        <v>49.9</v>
      </c>
      <c r="X6" s="20">
        <f t="shared" ca="1" si="77"/>
        <v>51.433999999999997</v>
      </c>
      <c r="Y6" s="95">
        <f t="shared" ca="1" si="15"/>
        <v>52.032000000000004</v>
      </c>
      <c r="Z6" s="20">
        <f t="shared" ca="1" si="78"/>
        <v>48.444000000000003</v>
      </c>
      <c r="AA6" s="20">
        <f t="shared" ca="1" si="16"/>
        <v>51.132000000000005</v>
      </c>
      <c r="AB6" s="20">
        <f t="shared" ca="1" si="17"/>
        <v>49.831000000000003</v>
      </c>
      <c r="AC6" s="20">
        <f t="shared" ca="1" si="18"/>
        <v>49.765999999999998</v>
      </c>
      <c r="AD6" s="4">
        <f t="shared" ca="1" si="19"/>
        <v>79.253</v>
      </c>
      <c r="AE6" s="20">
        <f t="shared" ca="1" si="20"/>
        <v>72.259</v>
      </c>
      <c r="AF6" s="20">
        <f t="shared" ca="1" si="21"/>
        <v>73.543000000000006</v>
      </c>
      <c r="AG6" s="20">
        <f t="shared" ca="1" si="22"/>
        <v>67.461999999999989</v>
      </c>
      <c r="AH6" s="96">
        <f t="shared" ca="1" si="23"/>
        <v>59.907000000000004</v>
      </c>
      <c r="AI6" s="20">
        <f t="shared" ca="1" si="24"/>
        <v>60.256</v>
      </c>
      <c r="AJ6" s="20">
        <f t="shared" ca="1" si="25"/>
        <v>54.728999999999999</v>
      </c>
      <c r="AK6" s="20">
        <f t="shared" ca="1" si="26"/>
        <v>51.382999999999996</v>
      </c>
      <c r="AL6" s="20">
        <f t="shared" ca="1" si="27"/>
        <v>50.039000000000001</v>
      </c>
      <c r="AM6" s="20">
        <f t="shared" ca="1" si="28"/>
        <v>72.951999999999998</v>
      </c>
      <c r="AN6" s="20">
        <f t="shared" ca="1" si="29"/>
        <v>70.703999999999994</v>
      </c>
      <c r="AO6" s="20">
        <f t="shared" ca="1" si="30"/>
        <v>60.351999999999997</v>
      </c>
      <c r="AP6" s="20">
        <f t="shared" ca="1" si="31"/>
        <v>51.844999999999999</v>
      </c>
      <c r="AQ6" s="20">
        <f t="shared" ca="1" si="32"/>
        <v>54.761000000000003</v>
      </c>
      <c r="AR6" s="20">
        <f t="shared" ca="1" si="33"/>
        <v>50.962000000000003</v>
      </c>
      <c r="AS6" s="20">
        <f t="shared" ca="1" si="34"/>
        <v>47.540000000000006</v>
      </c>
      <c r="AT6" s="20">
        <f t="shared" ca="1" si="35"/>
        <v>85.234999999999999</v>
      </c>
      <c r="AU6" s="20">
        <f t="shared" ca="1" si="36"/>
        <v>84.510999999999996</v>
      </c>
      <c r="AV6" s="20">
        <f t="shared" ca="1" si="37"/>
        <v>80.03</v>
      </c>
      <c r="AW6" s="20">
        <f t="shared" ca="1" si="38"/>
        <v>79.819999999999993</v>
      </c>
      <c r="AX6" s="20">
        <f t="shared" ca="1" si="39"/>
        <v>77.887</v>
      </c>
      <c r="AY6" s="20">
        <f t="shared" ca="1" si="40"/>
        <v>67.36099999999999</v>
      </c>
      <c r="AZ6" s="443"/>
      <c r="BA6" s="188"/>
      <c r="BB6" s="188"/>
      <c r="BC6" s="188"/>
      <c r="BD6" s="188"/>
      <c r="BE6" s="188"/>
      <c r="BF6" s="34"/>
      <c r="BG6" s="21">
        <f t="shared" ca="1" si="47"/>
        <v>70.018999999999991</v>
      </c>
      <c r="BH6" s="21">
        <f t="shared" ca="1" si="48"/>
        <v>63.730000000000004</v>
      </c>
      <c r="BI6" s="21">
        <f t="shared" ca="1" si="49"/>
        <v>54.19</v>
      </c>
      <c r="BJ6" s="440"/>
      <c r="BK6" s="21">
        <f t="shared" ca="1" si="50"/>
        <v>47.899000000000001</v>
      </c>
      <c r="BL6" s="21">
        <f t="shared" ca="1" si="51"/>
        <v>47.240000000000009</v>
      </c>
      <c r="BM6" s="21">
        <f t="shared" ca="1" si="52"/>
        <v>49.803000000000004</v>
      </c>
      <c r="BN6" s="442"/>
      <c r="BO6" s="442"/>
      <c r="BP6" s="32">
        <f t="shared" ca="1" si="79"/>
        <v>900</v>
      </c>
      <c r="BQ6" s="129">
        <f t="shared" ca="1" si="55"/>
        <v>320</v>
      </c>
      <c r="BR6" s="34"/>
      <c r="BS6" s="34"/>
      <c r="BT6" s="4">
        <f t="shared" ca="1" si="80"/>
        <v>350</v>
      </c>
      <c r="BU6" s="4">
        <f t="shared" ca="1" si="81"/>
        <v>160</v>
      </c>
      <c r="BV6" s="34"/>
      <c r="BW6" s="4">
        <f t="shared" ca="1" si="82"/>
        <v>150</v>
      </c>
      <c r="BX6" s="7">
        <f t="shared" ca="1" si="83"/>
        <v>100</v>
      </c>
      <c r="BY6" s="34"/>
      <c r="BZ6" s="4">
        <f t="shared" ca="1" si="84"/>
        <v>10</v>
      </c>
      <c r="CA6" s="4">
        <f t="shared" ca="1" si="59"/>
        <v>3500</v>
      </c>
      <c r="CB6" s="4">
        <f t="shared" ca="1" si="85"/>
        <v>2400</v>
      </c>
      <c r="CC6" s="4">
        <f t="shared" ca="1" si="86"/>
        <v>12</v>
      </c>
      <c r="CD6" s="4">
        <f t="shared" ca="1" si="87"/>
        <v>30</v>
      </c>
      <c r="CE6" s="4">
        <f t="shared" ca="1" si="88"/>
        <v>400</v>
      </c>
      <c r="CF6" s="4">
        <f t="shared" ca="1" si="89"/>
        <v>2300</v>
      </c>
      <c r="CG6" s="4">
        <f t="shared" ca="1" si="90"/>
        <v>10</v>
      </c>
      <c r="CH6" s="4">
        <f t="shared" ca="1" si="91"/>
        <v>420</v>
      </c>
      <c r="CI6" s="4">
        <f t="shared" ca="1" si="92"/>
        <v>200</v>
      </c>
      <c r="CJ6" s="4">
        <f t="shared" ca="1" si="93"/>
        <v>30</v>
      </c>
      <c r="CK6" s="4">
        <f t="shared" ca="1" si="94"/>
        <v>12</v>
      </c>
      <c r="CL6" s="4">
        <f t="shared" ca="1" si="95"/>
        <v>1000</v>
      </c>
      <c r="CM6" s="4">
        <f t="shared" ca="1" si="96"/>
        <v>850</v>
      </c>
      <c r="CN6" s="4">
        <f t="shared" ca="1" si="97"/>
        <v>15</v>
      </c>
      <c r="CO6" s="34"/>
      <c r="CP6" s="4">
        <f t="shared" ca="1" si="98"/>
        <v>400</v>
      </c>
      <c r="CQ6" s="4">
        <f t="shared" ca="1" si="99"/>
        <v>2700</v>
      </c>
      <c r="CR6" s="4">
        <f t="shared" ca="1" si="100"/>
        <v>1900</v>
      </c>
      <c r="CS6" s="4">
        <f t="shared" ca="1" si="101"/>
        <v>8</v>
      </c>
      <c r="CT6" s="4">
        <f t="shared" ca="1" si="102"/>
        <v>40</v>
      </c>
      <c r="CU6" s="4">
        <f t="shared" ca="1" si="103"/>
        <v>110</v>
      </c>
      <c r="CV6" s="4">
        <f t="shared" ca="1" si="104"/>
        <v>25</v>
      </c>
      <c r="CW6" s="4">
        <f t="shared" ca="1" si="105"/>
        <v>8</v>
      </c>
      <c r="CX6" s="4">
        <f t="shared" ca="1" si="106"/>
        <v>8</v>
      </c>
      <c r="CY6" s="4">
        <f t="shared" ca="1" si="107"/>
        <v>1000</v>
      </c>
      <c r="CZ6" s="4">
        <f t="shared" ca="1" si="108"/>
        <v>4000</v>
      </c>
      <c r="DA6" s="4">
        <f t="shared" ca="1" si="109"/>
        <v>12</v>
      </c>
      <c r="DB6" s="4">
        <f t="shared" ca="1" si="110"/>
        <v>350</v>
      </c>
      <c r="DC6" s="4">
        <f t="shared" ca="1" si="111"/>
        <v>180</v>
      </c>
      <c r="DD6" s="4">
        <f t="shared" ca="1" si="112"/>
        <v>90</v>
      </c>
      <c r="DE6" s="34"/>
      <c r="DF6" s="4">
        <f t="shared" ca="1" si="61"/>
        <v>1000</v>
      </c>
      <c r="DG6" s="4">
        <f t="shared" ca="1" si="62"/>
        <v>1100</v>
      </c>
      <c r="DH6" s="4">
        <f t="shared" ca="1" si="63"/>
        <v>410</v>
      </c>
      <c r="DI6" s="4">
        <f t="shared" ca="1" si="64"/>
        <v>1700</v>
      </c>
      <c r="DJ6" s="4">
        <f t="shared" ca="1" si="65"/>
        <v>1100</v>
      </c>
      <c r="DK6" s="34"/>
      <c r="DL6" s="34"/>
      <c r="DM6" s="34"/>
      <c r="DN6" s="34"/>
      <c r="DO6" s="34"/>
      <c r="DP6" s="34"/>
      <c r="DQ6" s="34"/>
      <c r="DR6" s="4">
        <f t="shared" ca="1" si="113"/>
        <v>20</v>
      </c>
      <c r="DS6" s="4">
        <f t="shared" ca="1" si="114"/>
        <v>15</v>
      </c>
      <c r="DT6" s="4">
        <f t="shared" ca="1" si="115"/>
        <v>12</v>
      </c>
      <c r="DU6" s="34"/>
      <c r="DV6" s="7">
        <f t="shared" ca="1" si="116"/>
        <v>170</v>
      </c>
      <c r="DW6" s="441"/>
      <c r="DX6" s="130">
        <f t="shared" ca="1" si="117"/>
        <v>250</v>
      </c>
      <c r="DY6" s="4">
        <f t="shared" ca="1" si="118"/>
        <v>250</v>
      </c>
      <c r="DZ6" s="4">
        <f t="shared" ca="1" si="119"/>
        <v>150</v>
      </c>
      <c r="EA6" s="4">
        <f t="shared" ca="1" si="120"/>
        <v>300</v>
      </c>
      <c r="EB6" s="4">
        <f t="shared" ca="1" si="121"/>
        <v>400</v>
      </c>
      <c r="ED6" s="449"/>
      <c r="EE6" s="12" t="s">
        <v>142</v>
      </c>
      <c r="EF6" s="13">
        <v>70.575000000000003</v>
      </c>
    </row>
    <row r="7" spans="1:136" x14ac:dyDescent="0.15">
      <c r="A7" s="6" t="s">
        <v>306</v>
      </c>
      <c r="B7" s="3">
        <f t="shared" ca="1" si="74"/>
        <v>44228</v>
      </c>
      <c r="C7" s="34"/>
      <c r="D7" s="34"/>
      <c r="E7" s="20">
        <f t="shared" ca="1" si="0"/>
        <v>53.613</v>
      </c>
      <c r="F7" s="20">
        <f t="shared" ca="1" si="75"/>
        <v>49.957000000000008</v>
      </c>
      <c r="G7" s="34"/>
      <c r="H7" s="34"/>
      <c r="I7" s="20">
        <f t="shared" ca="1" si="1"/>
        <v>51.904999999999994</v>
      </c>
      <c r="J7" s="20">
        <f t="shared" ca="1" si="2"/>
        <v>46.402000000000001</v>
      </c>
      <c r="K7" s="34"/>
      <c r="L7" s="20">
        <f t="shared" ca="1" si="4"/>
        <v>72.183999999999997</v>
      </c>
      <c r="M7" s="20">
        <f t="shared" ca="1" si="5"/>
        <v>64.638000000000005</v>
      </c>
      <c r="N7" s="95">
        <f t="shared" ca="1" si="6"/>
        <v>71.60499999999999</v>
      </c>
      <c r="O7" s="20">
        <f t="shared" ca="1" si="7"/>
        <v>65.790999999999997</v>
      </c>
      <c r="P7" s="4">
        <f t="shared" ca="1" si="8"/>
        <v>57.266999999999996</v>
      </c>
      <c r="Q7" s="20">
        <f t="shared" ca="1" si="9"/>
        <v>53.994</v>
      </c>
      <c r="R7" s="20">
        <f t="shared" ca="1" si="10"/>
        <v>50.872999999999998</v>
      </c>
      <c r="S7" s="20">
        <f t="shared" ca="1" si="11"/>
        <v>61.12</v>
      </c>
      <c r="T7" s="20">
        <f t="shared" ca="1" si="12"/>
        <v>55.172000000000004</v>
      </c>
      <c r="U7" s="20">
        <f t="shared" ca="1" si="13"/>
        <v>52.167000000000002</v>
      </c>
      <c r="V7" s="20">
        <f t="shared" ca="1" si="14"/>
        <v>50.102000000000004</v>
      </c>
      <c r="W7" s="20">
        <f t="shared" ca="1" si="76"/>
        <v>50.714999999999996</v>
      </c>
      <c r="X7" s="20">
        <f t="shared" ca="1" si="77"/>
        <v>53.185000000000002</v>
      </c>
      <c r="Y7" s="95">
        <f t="shared" ca="1" si="15"/>
        <v>52.516000000000005</v>
      </c>
      <c r="Z7" s="20">
        <f t="shared" ca="1" si="78"/>
        <v>49.351999999999997</v>
      </c>
      <c r="AA7" s="20">
        <f t="shared" ca="1" si="16"/>
        <v>51.167000000000002</v>
      </c>
      <c r="AB7" s="20">
        <f t="shared" ca="1" si="17"/>
        <v>49.897999999999996</v>
      </c>
      <c r="AC7" s="20">
        <f t="shared" ca="1" si="18"/>
        <v>50.000999999999998</v>
      </c>
      <c r="AD7" s="4">
        <f t="shared" ca="1" si="19"/>
        <v>79.254999999999995</v>
      </c>
      <c r="AE7" s="20">
        <f t="shared" ca="1" si="20"/>
        <v>72.224999999999994</v>
      </c>
      <c r="AF7" s="20">
        <f t="shared" ca="1" si="21"/>
        <v>73.484000000000009</v>
      </c>
      <c r="AG7" s="20">
        <f t="shared" ca="1" si="22"/>
        <v>67.41</v>
      </c>
      <c r="AH7" s="96">
        <f t="shared" ca="1" si="23"/>
        <v>60.268000000000001</v>
      </c>
      <c r="AI7" s="20">
        <f t="shared" ca="1" si="24"/>
        <v>60.274000000000001</v>
      </c>
      <c r="AJ7" s="20">
        <f t="shared" ca="1" si="25"/>
        <v>54.807000000000002</v>
      </c>
      <c r="AK7" s="20">
        <f t="shared" ca="1" si="26"/>
        <v>51.407999999999994</v>
      </c>
      <c r="AL7" s="20">
        <f t="shared" ca="1" si="27"/>
        <v>50.344000000000008</v>
      </c>
      <c r="AM7" s="20">
        <f t="shared" ca="1" si="28"/>
        <v>72.939000000000007</v>
      </c>
      <c r="AN7" s="20">
        <f t="shared" ca="1" si="29"/>
        <v>70.664000000000001</v>
      </c>
      <c r="AO7" s="20">
        <f t="shared" ca="1" si="30"/>
        <v>60.339999999999996</v>
      </c>
      <c r="AP7" s="20">
        <f t="shared" ca="1" si="31"/>
        <v>53.031999999999996</v>
      </c>
      <c r="AQ7" s="20">
        <f t="shared" ca="1" si="32"/>
        <v>53.661000000000001</v>
      </c>
      <c r="AR7" s="20">
        <f t="shared" ca="1" si="33"/>
        <v>51.212000000000003</v>
      </c>
      <c r="AS7" s="20">
        <f t="shared" ca="1" si="34"/>
        <v>48.542000000000002</v>
      </c>
      <c r="AT7" s="20">
        <f t="shared" ca="1" si="35"/>
        <v>85.266999999999996</v>
      </c>
      <c r="AU7" s="20">
        <f t="shared" ca="1" si="36"/>
        <v>85.078000000000003</v>
      </c>
      <c r="AV7" s="20">
        <f t="shared" ca="1" si="37"/>
        <v>80.131</v>
      </c>
      <c r="AW7" s="20">
        <f t="shared" ca="1" si="38"/>
        <v>80.007999999999996</v>
      </c>
      <c r="AX7" s="20">
        <f t="shared" ca="1" si="39"/>
        <v>77.790999999999997</v>
      </c>
      <c r="AY7" s="20">
        <f t="shared" ca="1" si="40"/>
        <v>67.290999999999997</v>
      </c>
      <c r="AZ7" s="443"/>
      <c r="BA7" s="188"/>
      <c r="BB7" s="188"/>
      <c r="BC7" s="188"/>
      <c r="BD7" s="188"/>
      <c r="BE7" s="188"/>
      <c r="BF7" s="34"/>
      <c r="BG7" s="21">
        <f t="shared" ca="1" si="47"/>
        <v>70.137999999999991</v>
      </c>
      <c r="BH7" s="21">
        <f t="shared" ca="1" si="48"/>
        <v>63.849000000000004</v>
      </c>
      <c r="BI7" s="21">
        <f t="shared" ca="1" si="49"/>
        <v>54.400999999999996</v>
      </c>
      <c r="BJ7" s="440"/>
      <c r="BK7" s="21">
        <f t="shared" ca="1" si="50"/>
        <v>48.64</v>
      </c>
      <c r="BL7" s="21">
        <f t="shared" ca="1" si="51"/>
        <v>47.42</v>
      </c>
      <c r="BM7" s="21">
        <f t="shared" ca="1" si="52"/>
        <v>49.976000000000006</v>
      </c>
      <c r="BN7" s="442"/>
      <c r="BO7" s="442"/>
      <c r="BP7" s="32">
        <f t="shared" ca="1" si="79"/>
        <v>1000</v>
      </c>
      <c r="BQ7" s="129">
        <f t="shared" ca="1" si="55"/>
        <v>320</v>
      </c>
      <c r="BR7" s="34"/>
      <c r="BS7" s="34"/>
      <c r="BT7" s="4">
        <f t="shared" ca="1" si="80"/>
        <v>350</v>
      </c>
      <c r="BU7" s="4">
        <f t="shared" ca="1" si="81"/>
        <v>180</v>
      </c>
      <c r="BV7" s="34"/>
      <c r="BW7" s="4">
        <f t="shared" ca="1" si="82"/>
        <v>130</v>
      </c>
      <c r="BX7" s="7">
        <f t="shared" ca="1" si="83"/>
        <v>300</v>
      </c>
      <c r="BY7" s="4">
        <f t="shared" ref="BY7:BY54" ca="1" si="122">INDIRECT($A7&amp;"!B18")</f>
        <v>25</v>
      </c>
      <c r="BZ7" s="4">
        <f t="shared" ca="1" si="84"/>
        <v>20</v>
      </c>
      <c r="CA7" s="4">
        <f t="shared" ca="1" si="59"/>
        <v>3500</v>
      </c>
      <c r="CB7" s="4">
        <f t="shared" ca="1" si="85"/>
        <v>2300</v>
      </c>
      <c r="CC7" s="4">
        <f t="shared" ca="1" si="86"/>
        <v>12</v>
      </c>
      <c r="CD7" s="4">
        <f t="shared" ca="1" si="87"/>
        <v>35</v>
      </c>
      <c r="CE7" s="4">
        <f t="shared" ca="1" si="88"/>
        <v>450</v>
      </c>
      <c r="CF7" s="4">
        <f t="shared" ca="1" si="89"/>
        <v>2200</v>
      </c>
      <c r="CG7" s="4">
        <f t="shared" ca="1" si="90"/>
        <v>10</v>
      </c>
      <c r="CH7" s="4">
        <f t="shared" ca="1" si="91"/>
        <v>380</v>
      </c>
      <c r="CI7" s="4">
        <f t="shared" ca="1" si="92"/>
        <v>180</v>
      </c>
      <c r="CJ7" s="4">
        <f t="shared" ca="1" si="93"/>
        <v>25</v>
      </c>
      <c r="CK7" s="4">
        <f t="shared" ca="1" si="94"/>
        <v>40</v>
      </c>
      <c r="CL7" s="4">
        <f t="shared" ca="1" si="95"/>
        <v>1000</v>
      </c>
      <c r="CM7" s="4">
        <f t="shared" ca="1" si="96"/>
        <v>1200</v>
      </c>
      <c r="CN7" s="4">
        <f t="shared" ca="1" si="97"/>
        <v>15</v>
      </c>
      <c r="CO7" s="34"/>
      <c r="CP7" s="4">
        <f t="shared" ca="1" si="98"/>
        <v>500</v>
      </c>
      <c r="CQ7" s="4">
        <f t="shared" ca="1" si="99"/>
        <v>2900</v>
      </c>
      <c r="CR7" s="4">
        <f t="shared" ca="1" si="100"/>
        <v>1900</v>
      </c>
      <c r="CS7" s="4">
        <f t="shared" ca="1" si="101"/>
        <v>8</v>
      </c>
      <c r="CT7" s="4">
        <f t="shared" ca="1" si="102"/>
        <v>50</v>
      </c>
      <c r="CU7" s="4">
        <f t="shared" ca="1" si="103"/>
        <v>100</v>
      </c>
      <c r="CV7" s="4">
        <f t="shared" ca="1" si="104"/>
        <v>25</v>
      </c>
      <c r="CW7" s="4">
        <f t="shared" ca="1" si="105"/>
        <v>10</v>
      </c>
      <c r="CX7" s="4">
        <f t="shared" ca="1" si="106"/>
        <v>10</v>
      </c>
      <c r="CY7" s="4">
        <f t="shared" ca="1" si="107"/>
        <v>800</v>
      </c>
      <c r="CZ7" s="4">
        <f t="shared" ca="1" si="108"/>
        <v>3600</v>
      </c>
      <c r="DA7" s="4">
        <f t="shared" ca="1" si="109"/>
        <v>12</v>
      </c>
      <c r="DB7" s="4">
        <f t="shared" ca="1" si="110"/>
        <v>250</v>
      </c>
      <c r="DC7" s="4">
        <f t="shared" ca="1" si="111"/>
        <v>160</v>
      </c>
      <c r="DD7" s="4">
        <f t="shared" ca="1" si="112"/>
        <v>120</v>
      </c>
      <c r="DE7" s="34"/>
      <c r="DF7" s="4">
        <f t="shared" ca="1" si="61"/>
        <v>1300</v>
      </c>
      <c r="DG7" s="4">
        <f t="shared" ca="1" si="62"/>
        <v>1100</v>
      </c>
      <c r="DH7" s="4">
        <f t="shared" ca="1" si="63"/>
        <v>400</v>
      </c>
      <c r="DI7" s="34"/>
      <c r="DJ7" s="4">
        <f t="shared" ca="1" si="65"/>
        <v>1000</v>
      </c>
      <c r="DK7" s="34"/>
      <c r="DL7" s="34"/>
      <c r="DM7" s="34"/>
      <c r="DN7" s="34"/>
      <c r="DO7" s="34"/>
      <c r="DP7" s="34"/>
      <c r="DQ7" s="34"/>
      <c r="DR7" s="4">
        <f t="shared" ca="1" si="113"/>
        <v>15</v>
      </c>
      <c r="DS7" s="4">
        <f t="shared" ca="1" si="114"/>
        <v>12</v>
      </c>
      <c r="DT7" s="4">
        <f t="shared" ca="1" si="115"/>
        <v>12</v>
      </c>
      <c r="DU7" s="34"/>
      <c r="DV7" s="7">
        <f t="shared" ca="1" si="116"/>
        <v>200</v>
      </c>
      <c r="DW7" s="441"/>
      <c r="DX7" s="130">
        <f t="shared" ca="1" si="117"/>
        <v>160</v>
      </c>
      <c r="DY7" s="4">
        <f t="shared" ca="1" si="118"/>
        <v>160</v>
      </c>
      <c r="DZ7" s="4">
        <f t="shared" ca="1" si="119"/>
        <v>400</v>
      </c>
      <c r="EA7" s="4">
        <f t="shared" ca="1" si="120"/>
        <v>420</v>
      </c>
      <c r="EB7" s="4">
        <f t="shared" ca="1" si="121"/>
        <v>420</v>
      </c>
      <c r="ED7" s="447" t="s">
        <v>2</v>
      </c>
      <c r="EE7" s="9" t="s">
        <v>143</v>
      </c>
      <c r="EF7" s="10">
        <v>65.17</v>
      </c>
    </row>
    <row r="8" spans="1:136" x14ac:dyDescent="0.15">
      <c r="A8" s="6" t="s">
        <v>309</v>
      </c>
      <c r="B8" s="3">
        <f t="shared" ca="1" si="74"/>
        <v>44235</v>
      </c>
      <c r="C8" s="34"/>
      <c r="D8" s="34"/>
      <c r="E8" s="20">
        <f t="shared" ca="1" si="0"/>
        <v>53.875999999999998</v>
      </c>
      <c r="F8" s="20">
        <f t="shared" ca="1" si="75"/>
        <v>49.563000000000002</v>
      </c>
      <c r="G8" s="34"/>
      <c r="H8" s="34"/>
      <c r="I8" s="20">
        <f t="shared" ca="1" si="1"/>
        <v>51.900999999999996</v>
      </c>
      <c r="J8" s="20">
        <f t="shared" ca="1" si="2"/>
        <v>46.658000000000001</v>
      </c>
      <c r="K8" s="34"/>
      <c r="L8" s="20">
        <f t="shared" ca="1" si="4"/>
        <v>72.015000000000001</v>
      </c>
      <c r="M8" s="20">
        <f t="shared" ca="1" si="5"/>
        <v>64.62</v>
      </c>
      <c r="N8" s="95">
        <f t="shared" ca="1" si="6"/>
        <v>71.530999999999992</v>
      </c>
      <c r="O8" s="20">
        <f t="shared" ca="1" si="7"/>
        <v>65.736000000000004</v>
      </c>
      <c r="P8" s="4">
        <f t="shared" ca="1" si="8"/>
        <v>57.297999999999995</v>
      </c>
      <c r="Q8" s="20">
        <f t="shared" ca="1" si="9"/>
        <v>54.275000000000006</v>
      </c>
      <c r="R8" s="20">
        <f t="shared" ca="1" si="10"/>
        <v>51.14</v>
      </c>
      <c r="S8" s="20">
        <f t="shared" ca="1" si="11"/>
        <v>61.707000000000001</v>
      </c>
      <c r="T8" s="20">
        <f t="shared" ca="1" si="12"/>
        <v>55.419000000000004</v>
      </c>
      <c r="U8" s="20">
        <f t="shared" ca="1" si="13"/>
        <v>52.242000000000004</v>
      </c>
      <c r="V8" s="20">
        <f t="shared" ca="1" si="14"/>
        <v>50.524999999999999</v>
      </c>
      <c r="W8" s="20">
        <f t="shared" ca="1" si="76"/>
        <v>51.247</v>
      </c>
      <c r="X8" s="20">
        <f t="shared" ca="1" si="77"/>
        <v>53.629000000000005</v>
      </c>
      <c r="Y8" s="95">
        <f t="shared" ca="1" si="15"/>
        <v>52.472999999999999</v>
      </c>
      <c r="Z8" s="20">
        <f t="shared" ca="1" si="78"/>
        <v>49.531999999999996</v>
      </c>
      <c r="AA8" s="20">
        <f t="shared" ca="1" si="16"/>
        <v>51.184000000000005</v>
      </c>
      <c r="AB8" s="20">
        <f t="shared" ca="1" si="17"/>
        <v>49.956000000000003</v>
      </c>
      <c r="AC8" s="20">
        <f t="shared" ca="1" si="18"/>
        <v>50.290999999999997</v>
      </c>
      <c r="AD8" s="4">
        <f t="shared" ca="1" si="19"/>
        <v>79.256</v>
      </c>
      <c r="AE8" s="20">
        <f t="shared" ca="1" si="20"/>
        <v>72.216000000000008</v>
      </c>
      <c r="AF8" s="20">
        <f t="shared" ca="1" si="21"/>
        <v>73.544000000000011</v>
      </c>
      <c r="AG8" s="20">
        <f t="shared" ca="1" si="22"/>
        <v>67.513999999999996</v>
      </c>
      <c r="AH8" s="96">
        <f t="shared" ca="1" si="23"/>
        <v>60.605000000000004</v>
      </c>
      <c r="AI8" s="20">
        <f t="shared" ca="1" si="24"/>
        <v>60.382000000000005</v>
      </c>
      <c r="AJ8" s="20">
        <f t="shared" ca="1" si="25"/>
        <v>54.766999999999996</v>
      </c>
      <c r="AK8" s="20">
        <f t="shared" ca="1" si="26"/>
        <v>51.431999999999995</v>
      </c>
      <c r="AL8" s="20">
        <f t="shared" ca="1" si="27"/>
        <v>50.694000000000003</v>
      </c>
      <c r="AM8" s="20">
        <f t="shared" ca="1" si="28"/>
        <v>72.87</v>
      </c>
      <c r="AN8" s="20">
        <f t="shared" ca="1" si="29"/>
        <v>70.664999999999992</v>
      </c>
      <c r="AO8" s="20">
        <f t="shared" ca="1" si="30"/>
        <v>60.405000000000001</v>
      </c>
      <c r="AP8" s="20">
        <f t="shared" ca="1" si="31"/>
        <v>53.274999999999999</v>
      </c>
      <c r="AQ8" s="20">
        <f t="shared" ca="1" si="32"/>
        <v>52.776000000000003</v>
      </c>
      <c r="AR8" s="20">
        <f t="shared" ca="1" si="33"/>
        <v>51.298000000000002</v>
      </c>
      <c r="AS8" s="20">
        <f t="shared" ca="1" si="34"/>
        <v>48.603000000000002</v>
      </c>
      <c r="AT8" s="20">
        <f t="shared" ca="1" si="35"/>
        <v>85.292000000000002</v>
      </c>
      <c r="AU8" s="20">
        <f t="shared" ca="1" si="36"/>
        <v>85.013000000000005</v>
      </c>
      <c r="AV8" s="20">
        <f t="shared" ca="1" si="37"/>
        <v>80.272999999999996</v>
      </c>
      <c r="AW8" s="20">
        <f t="shared" ca="1" si="38"/>
        <v>80.13</v>
      </c>
      <c r="AX8" s="20">
        <f t="shared" ca="1" si="39"/>
        <v>77.795999999999992</v>
      </c>
      <c r="AY8" s="20">
        <f t="shared" ca="1" si="40"/>
        <v>67.445999999999998</v>
      </c>
      <c r="AZ8" s="443"/>
      <c r="BA8" s="188"/>
      <c r="BB8" s="188"/>
      <c r="BC8" s="188"/>
      <c r="BD8" s="188"/>
      <c r="BE8" s="188"/>
      <c r="BF8" s="34"/>
      <c r="BG8" s="21">
        <f t="shared" ca="1" si="47"/>
        <v>70.076999999999998</v>
      </c>
      <c r="BH8" s="21">
        <f t="shared" ca="1" si="48"/>
        <v>63.758000000000003</v>
      </c>
      <c r="BI8" s="21">
        <f t="shared" ca="1" si="49"/>
        <v>54.425999999999995</v>
      </c>
      <c r="BJ8" s="440"/>
      <c r="BK8" s="21">
        <f t="shared" ca="1" si="50"/>
        <v>48.841999999999999</v>
      </c>
      <c r="BL8" s="21">
        <f t="shared" ca="1" si="51"/>
        <v>47.608000000000004</v>
      </c>
      <c r="BM8" s="21">
        <f t="shared" ca="1" si="52"/>
        <v>50.238</v>
      </c>
      <c r="BN8" s="442"/>
      <c r="BO8" s="442"/>
      <c r="BP8" s="32">
        <f t="shared" ca="1" si="79"/>
        <v>800</v>
      </c>
      <c r="BQ8" s="129">
        <f t="shared" ca="1" si="55"/>
        <v>290</v>
      </c>
      <c r="BR8" s="34"/>
      <c r="BS8" s="34"/>
      <c r="BT8" s="4">
        <f t="shared" ca="1" si="80"/>
        <v>330</v>
      </c>
      <c r="BU8" s="4">
        <f t="shared" ca="1" si="81"/>
        <v>180</v>
      </c>
      <c r="BV8" s="34"/>
      <c r="BW8" s="4">
        <f t="shared" ca="1" si="82"/>
        <v>130</v>
      </c>
      <c r="BX8" s="7">
        <f t="shared" ca="1" si="83"/>
        <v>100</v>
      </c>
      <c r="BY8" s="34"/>
      <c r="BZ8" s="4">
        <f t="shared" ca="1" si="84"/>
        <v>10</v>
      </c>
      <c r="CA8" s="4">
        <f t="shared" ca="1" si="59"/>
        <v>3500</v>
      </c>
      <c r="CB8" s="4">
        <f t="shared" ca="1" si="85"/>
        <v>2500</v>
      </c>
      <c r="CC8" s="4">
        <f t="shared" ca="1" si="86"/>
        <v>12</v>
      </c>
      <c r="CD8" s="4">
        <f t="shared" ca="1" si="87"/>
        <v>45</v>
      </c>
      <c r="CE8" s="4">
        <f t="shared" ca="1" si="88"/>
        <v>400</v>
      </c>
      <c r="CF8" s="4">
        <f t="shared" ca="1" si="89"/>
        <v>2300</v>
      </c>
      <c r="CG8" s="4">
        <f t="shared" ca="1" si="90"/>
        <v>10</v>
      </c>
      <c r="CH8" s="4">
        <f t="shared" ca="1" si="91"/>
        <v>400</v>
      </c>
      <c r="CI8" s="4">
        <f t="shared" ca="1" si="92"/>
        <v>160</v>
      </c>
      <c r="CJ8" s="4">
        <f t="shared" ca="1" si="93"/>
        <v>30</v>
      </c>
      <c r="CK8" s="4">
        <f t="shared" ca="1" si="94"/>
        <v>20</v>
      </c>
      <c r="CL8" s="4">
        <f t="shared" ca="1" si="95"/>
        <v>900</v>
      </c>
      <c r="CM8" s="4">
        <f t="shared" ca="1" si="96"/>
        <v>900</v>
      </c>
      <c r="CN8" s="4">
        <f t="shared" ca="1" si="97"/>
        <v>12</v>
      </c>
      <c r="CO8" s="34"/>
      <c r="CP8" s="4">
        <f t="shared" ca="1" si="98"/>
        <v>400</v>
      </c>
      <c r="CQ8" s="4">
        <f t="shared" ca="1" si="99"/>
        <v>3500</v>
      </c>
      <c r="CR8" s="4">
        <f t="shared" ca="1" si="100"/>
        <v>1700</v>
      </c>
      <c r="CS8" s="4">
        <f t="shared" ca="1" si="101"/>
        <v>8</v>
      </c>
      <c r="CT8" s="4">
        <f t="shared" ca="1" si="102"/>
        <v>30</v>
      </c>
      <c r="CU8" s="4">
        <f t="shared" ca="1" si="103"/>
        <v>150</v>
      </c>
      <c r="CV8" s="4">
        <f t="shared" ca="1" si="104"/>
        <v>25</v>
      </c>
      <c r="CW8" s="4">
        <f t="shared" ca="1" si="105"/>
        <v>10</v>
      </c>
      <c r="CX8" s="4">
        <f t="shared" ca="1" si="106"/>
        <v>10</v>
      </c>
      <c r="CY8" s="4">
        <f t="shared" ca="1" si="107"/>
        <v>1000</v>
      </c>
      <c r="CZ8" s="4">
        <f t="shared" ca="1" si="108"/>
        <v>3800</v>
      </c>
      <c r="DA8" s="4">
        <f t="shared" ca="1" si="109"/>
        <v>12</v>
      </c>
      <c r="DB8" s="4">
        <f t="shared" ca="1" si="110"/>
        <v>260</v>
      </c>
      <c r="DC8" s="4">
        <f t="shared" ca="1" si="111"/>
        <v>200</v>
      </c>
      <c r="DD8" s="4">
        <f t="shared" ca="1" si="112"/>
        <v>75</v>
      </c>
      <c r="DE8" s="34"/>
      <c r="DF8" s="4">
        <f t="shared" ca="1" si="61"/>
        <v>900</v>
      </c>
      <c r="DG8" s="4">
        <f t="shared" ca="1" si="62"/>
        <v>1200</v>
      </c>
      <c r="DH8" s="4">
        <f t="shared" ca="1" si="63"/>
        <v>400</v>
      </c>
      <c r="DI8" s="4">
        <f t="shared" ca="1" si="64"/>
        <v>1300</v>
      </c>
      <c r="DJ8" s="4">
        <f t="shared" ca="1" si="65"/>
        <v>1200</v>
      </c>
      <c r="DK8" s="34"/>
      <c r="DL8" s="34"/>
      <c r="DM8" s="34"/>
      <c r="DN8" s="34"/>
      <c r="DO8" s="34"/>
      <c r="DP8" s="34"/>
      <c r="DQ8" s="34"/>
      <c r="DR8" s="4">
        <f t="shared" ca="1" si="113"/>
        <v>25</v>
      </c>
      <c r="DS8" s="4">
        <f t="shared" ca="1" si="114"/>
        <v>15</v>
      </c>
      <c r="DT8" s="4">
        <f t="shared" ca="1" si="115"/>
        <v>10</v>
      </c>
      <c r="DU8" s="34"/>
      <c r="DV8" s="7">
        <f t="shared" ca="1" si="116"/>
        <v>250</v>
      </c>
      <c r="DW8" s="441"/>
      <c r="DX8" s="130">
        <f t="shared" ca="1" si="117"/>
        <v>200</v>
      </c>
      <c r="DY8" s="4">
        <f t="shared" ca="1" si="118"/>
        <v>220</v>
      </c>
      <c r="DZ8" s="4">
        <f t="shared" ca="1" si="119"/>
        <v>280</v>
      </c>
      <c r="EA8" s="4">
        <f t="shared" ca="1" si="120"/>
        <v>350</v>
      </c>
      <c r="EB8" s="4">
        <f t="shared" ca="1" si="121"/>
        <v>380</v>
      </c>
      <c r="ED8" s="448"/>
      <c r="EE8" t="s">
        <v>144</v>
      </c>
      <c r="EF8" s="11">
        <v>65.197999999999993</v>
      </c>
    </row>
    <row r="9" spans="1:136" x14ac:dyDescent="0.15">
      <c r="A9" s="6" t="s">
        <v>313</v>
      </c>
      <c r="B9" s="3">
        <f t="shared" ca="1" si="74"/>
        <v>44242</v>
      </c>
      <c r="C9" s="34"/>
      <c r="D9" s="34"/>
      <c r="E9" s="20">
        <f t="shared" ca="1" si="0"/>
        <v>53.991</v>
      </c>
      <c r="F9" s="20">
        <f t="shared" ca="1" si="75"/>
        <v>50.027000000000001</v>
      </c>
      <c r="G9" s="34"/>
      <c r="H9" s="34"/>
      <c r="I9" s="20">
        <f t="shared" ca="1" si="1"/>
        <v>51.881999999999991</v>
      </c>
      <c r="J9" s="20">
        <f t="shared" ca="1" si="2"/>
        <v>46.850999999999999</v>
      </c>
      <c r="K9" s="34"/>
      <c r="L9" s="20">
        <f t="shared" ca="1" si="4"/>
        <v>72.335999999999999</v>
      </c>
      <c r="M9" s="20">
        <f t="shared" ca="1" si="5"/>
        <v>64.856999999999999</v>
      </c>
      <c r="N9" s="95">
        <f t="shared" ca="1" si="6"/>
        <v>72.290999999999997</v>
      </c>
      <c r="O9" s="20">
        <f t="shared" ca="1" si="7"/>
        <v>65.716999999999999</v>
      </c>
      <c r="P9" s="4">
        <f t="shared" ca="1" si="8"/>
        <v>57.280999999999992</v>
      </c>
      <c r="Q9" s="20">
        <f t="shared" ca="1" si="9"/>
        <v>54.555000000000007</v>
      </c>
      <c r="R9" s="20">
        <f t="shared" ca="1" si="10"/>
        <v>51.352999999999994</v>
      </c>
      <c r="S9" s="20">
        <f t="shared" ca="1" si="11"/>
        <v>62.371000000000002</v>
      </c>
      <c r="T9" s="20">
        <f t="shared" ca="1" si="12"/>
        <v>55.427000000000007</v>
      </c>
      <c r="U9" s="20">
        <f t="shared" ca="1" si="13"/>
        <v>52.459000000000003</v>
      </c>
      <c r="V9" s="20">
        <f t="shared" ca="1" si="14"/>
        <v>50.718000000000004</v>
      </c>
      <c r="W9" s="20">
        <f t="shared" ca="1" si="76"/>
        <v>51.319000000000003</v>
      </c>
      <c r="X9" s="20">
        <f t="shared" ca="1" si="77"/>
        <v>53.412000000000006</v>
      </c>
      <c r="Y9" s="95">
        <f t="shared" ca="1" si="15"/>
        <v>52.433000000000007</v>
      </c>
      <c r="Z9" s="20">
        <f t="shared" ca="1" si="78"/>
        <v>49.635999999999996</v>
      </c>
      <c r="AA9" s="20">
        <f t="shared" ca="1" si="16"/>
        <v>51.502000000000002</v>
      </c>
      <c r="AB9" s="20">
        <f t="shared" ca="1" si="17"/>
        <v>50.048000000000002</v>
      </c>
      <c r="AC9" s="20">
        <f t="shared" ca="1" si="18"/>
        <v>50.405999999999999</v>
      </c>
      <c r="AD9" s="4">
        <f t="shared" ca="1" si="19"/>
        <v>79.251000000000005</v>
      </c>
      <c r="AE9" s="20">
        <f t="shared" ca="1" si="20"/>
        <v>72.155000000000001</v>
      </c>
      <c r="AF9" s="20">
        <f t="shared" ca="1" si="21"/>
        <v>73.681000000000012</v>
      </c>
      <c r="AG9" s="20">
        <f t="shared" ca="1" si="22"/>
        <v>67.662000000000006</v>
      </c>
      <c r="AH9" s="96">
        <f t="shared" ca="1" si="23"/>
        <v>60.758000000000003</v>
      </c>
      <c r="AI9" s="20">
        <f t="shared" ca="1" si="24"/>
        <v>60.496000000000002</v>
      </c>
      <c r="AJ9" s="20">
        <f t="shared" ca="1" si="25"/>
        <v>54.844999999999999</v>
      </c>
      <c r="AK9" s="20">
        <f t="shared" ca="1" si="26"/>
        <v>51.514999999999993</v>
      </c>
      <c r="AL9" s="20">
        <f t="shared" ca="1" si="27"/>
        <v>50.841999999999999</v>
      </c>
      <c r="AM9" s="20">
        <f t="shared" ca="1" si="28"/>
        <v>72.853999999999999</v>
      </c>
      <c r="AN9" s="20">
        <f t="shared" ca="1" si="29"/>
        <v>70.709999999999994</v>
      </c>
      <c r="AO9" s="20">
        <f t="shared" ca="1" si="30"/>
        <v>60.51</v>
      </c>
      <c r="AP9" s="20">
        <f t="shared" ca="1" si="31"/>
        <v>53.465000000000003</v>
      </c>
      <c r="AQ9" s="20">
        <f t="shared" ca="1" si="32"/>
        <v>56.484000000000002</v>
      </c>
      <c r="AR9" s="20">
        <f t="shared" ca="1" si="33"/>
        <v>51.152000000000001</v>
      </c>
      <c r="AS9" s="20">
        <f t="shared" ca="1" si="34"/>
        <v>48.739000000000004</v>
      </c>
      <c r="AT9" s="20">
        <f t="shared" ca="1" si="35"/>
        <v>90.849000000000004</v>
      </c>
      <c r="AU9" s="20">
        <f t="shared" ca="1" si="36"/>
        <v>85.658999999999992</v>
      </c>
      <c r="AV9" s="20">
        <f t="shared" ca="1" si="37"/>
        <v>81.468000000000004</v>
      </c>
      <c r="AW9" s="20">
        <f t="shared" ca="1" si="38"/>
        <v>81.353000000000009</v>
      </c>
      <c r="AX9" s="20">
        <f t="shared" ca="1" si="39"/>
        <v>77.813999999999993</v>
      </c>
      <c r="AY9" s="20">
        <f t="shared" ca="1" si="40"/>
        <v>67.503</v>
      </c>
      <c r="AZ9" s="443"/>
      <c r="BA9" s="188"/>
      <c r="BB9" s="188"/>
      <c r="BC9" s="188"/>
      <c r="BD9" s="188"/>
      <c r="BE9" s="188"/>
      <c r="BF9" s="34"/>
      <c r="BG9" s="21">
        <f t="shared" ca="1" si="47"/>
        <v>70.207999999999998</v>
      </c>
      <c r="BH9" s="21">
        <f t="shared" ca="1" si="48"/>
        <v>64.015000000000001</v>
      </c>
      <c r="BI9" s="21">
        <f t="shared" ca="1" si="49"/>
        <v>54.592999999999996</v>
      </c>
      <c r="BJ9" s="440"/>
      <c r="BK9" s="21">
        <f t="shared" ca="1" si="50"/>
        <v>48.8</v>
      </c>
      <c r="BL9" s="188"/>
      <c r="BM9" s="21">
        <f t="shared" ca="1" si="52"/>
        <v>50.343000000000004</v>
      </c>
      <c r="BN9" s="442"/>
      <c r="BO9" s="442"/>
      <c r="BP9" s="32">
        <f t="shared" ca="1" si="79"/>
        <v>900</v>
      </c>
      <c r="BQ9" s="129">
        <f t="shared" ca="1" si="55"/>
        <v>480</v>
      </c>
      <c r="BR9" s="34"/>
      <c r="BS9" s="34"/>
      <c r="BT9" s="4">
        <f t="shared" ca="1" si="80"/>
        <v>400</v>
      </c>
      <c r="BU9" s="4">
        <f t="shared" ca="1" si="81"/>
        <v>230</v>
      </c>
      <c r="BV9" s="34"/>
      <c r="BW9" s="4">
        <f t="shared" ca="1" si="82"/>
        <v>130</v>
      </c>
      <c r="BX9" s="7">
        <f t="shared" ca="1" si="83"/>
        <v>500</v>
      </c>
      <c r="BY9" s="4">
        <f t="shared" ca="1" si="122"/>
        <v>20</v>
      </c>
      <c r="BZ9" s="4">
        <f t="shared" ca="1" si="84"/>
        <v>20</v>
      </c>
      <c r="CA9" s="4">
        <f t="shared" ca="1" si="59"/>
        <v>2800</v>
      </c>
      <c r="CB9" s="4">
        <f t="shared" ca="1" si="85"/>
        <v>2400</v>
      </c>
      <c r="CC9" s="4">
        <f t="shared" ca="1" si="86"/>
        <v>15</v>
      </c>
      <c r="CD9" s="4">
        <f t="shared" ca="1" si="87"/>
        <v>75</v>
      </c>
      <c r="CE9" s="4">
        <f t="shared" ca="1" si="88"/>
        <v>380</v>
      </c>
      <c r="CF9" s="4">
        <f t="shared" ca="1" si="89"/>
        <v>2300</v>
      </c>
      <c r="CG9" s="4">
        <f t="shared" ca="1" si="90"/>
        <v>10</v>
      </c>
      <c r="CH9" s="4">
        <f t="shared" ca="1" si="91"/>
        <v>500</v>
      </c>
      <c r="CI9" s="4">
        <f t="shared" ca="1" si="92"/>
        <v>170</v>
      </c>
      <c r="CJ9" s="4">
        <f t="shared" ca="1" si="93"/>
        <v>30</v>
      </c>
      <c r="CK9" s="4">
        <f t="shared" ca="1" si="94"/>
        <v>20</v>
      </c>
      <c r="CL9" s="4">
        <f t="shared" ca="1" si="95"/>
        <v>750</v>
      </c>
      <c r="CM9" s="4">
        <f t="shared" ca="1" si="96"/>
        <v>800</v>
      </c>
      <c r="CN9" s="4">
        <f t="shared" ca="1" si="97"/>
        <v>12</v>
      </c>
      <c r="CO9" s="34"/>
      <c r="CP9" s="4">
        <f t="shared" ca="1" si="98"/>
        <v>450</v>
      </c>
      <c r="CQ9" s="4">
        <f t="shared" ca="1" si="99"/>
        <v>2800</v>
      </c>
      <c r="CR9" s="4">
        <f t="shared" ca="1" si="100"/>
        <v>1800</v>
      </c>
      <c r="CS9" s="4">
        <f t="shared" ca="1" si="101"/>
        <v>10</v>
      </c>
      <c r="CT9" s="4">
        <f t="shared" ca="1" si="102"/>
        <v>35</v>
      </c>
      <c r="CU9" s="4">
        <f t="shared" ca="1" si="103"/>
        <v>130</v>
      </c>
      <c r="CV9" s="4">
        <f t="shared" ca="1" si="104"/>
        <v>30</v>
      </c>
      <c r="CW9" s="4">
        <f t="shared" ca="1" si="105"/>
        <v>10</v>
      </c>
      <c r="CX9" s="4">
        <f t="shared" ca="1" si="106"/>
        <v>10</v>
      </c>
      <c r="CY9" s="4">
        <f t="shared" ca="1" si="107"/>
        <v>800</v>
      </c>
      <c r="CZ9" s="4">
        <f t="shared" ca="1" si="108"/>
        <v>3500</v>
      </c>
      <c r="DA9" s="4">
        <f t="shared" ca="1" si="109"/>
        <v>12</v>
      </c>
      <c r="DB9" s="4">
        <f t="shared" ca="1" si="110"/>
        <v>50</v>
      </c>
      <c r="DC9" s="4">
        <f t="shared" ca="1" si="111"/>
        <v>150</v>
      </c>
      <c r="DD9" s="4">
        <f t="shared" ca="1" si="112"/>
        <v>70</v>
      </c>
      <c r="DE9" s="4">
        <f t="shared" ref="DE9:DE24" ca="1" si="123">INDIRECT($A9&amp;"!B39")</f>
        <v>90</v>
      </c>
      <c r="DF9" s="4">
        <f t="shared" ca="1" si="61"/>
        <v>700</v>
      </c>
      <c r="DG9" s="4">
        <f t="shared" ca="1" si="62"/>
        <v>1000</v>
      </c>
      <c r="DH9" s="4">
        <f t="shared" ca="1" si="63"/>
        <v>100</v>
      </c>
      <c r="DI9" s="4">
        <f t="shared" ca="1" si="64"/>
        <v>1100</v>
      </c>
      <c r="DJ9" s="4">
        <f t="shared" ca="1" si="65"/>
        <v>1100</v>
      </c>
      <c r="DK9" s="34"/>
      <c r="DL9" s="34"/>
      <c r="DM9" s="34"/>
      <c r="DN9" s="34"/>
      <c r="DO9" s="34"/>
      <c r="DP9" s="34"/>
      <c r="DQ9" s="34"/>
      <c r="DR9" s="4">
        <f t="shared" ca="1" si="113"/>
        <v>20</v>
      </c>
      <c r="DS9" s="4">
        <f t="shared" ca="1" si="114"/>
        <v>12</v>
      </c>
      <c r="DT9" s="4">
        <f t="shared" ca="1" si="115"/>
        <v>12</v>
      </c>
      <c r="DU9" s="34"/>
      <c r="DV9" s="7">
        <f t="shared" ca="1" si="116"/>
        <v>160</v>
      </c>
      <c r="DW9" s="441"/>
      <c r="DX9" s="441"/>
      <c r="DY9" s="34"/>
      <c r="DZ9" s="4">
        <f t="shared" ca="1" si="119"/>
        <v>300</v>
      </c>
      <c r="EA9" s="4">
        <f t="shared" ca="1" si="120"/>
        <v>350</v>
      </c>
      <c r="EB9" s="4">
        <f t="shared" ca="1" si="121"/>
        <v>350</v>
      </c>
      <c r="ED9" s="448"/>
      <c r="EE9" t="s">
        <v>145</v>
      </c>
      <c r="EF9" s="11">
        <v>65.194999999999993</v>
      </c>
    </row>
    <row r="10" spans="1:136" x14ac:dyDescent="0.15">
      <c r="A10" s="6" t="s">
        <v>315</v>
      </c>
      <c r="B10" s="3">
        <f t="shared" ref="B10" ca="1" si="124">INDIRECT(A10&amp;"!A8")</f>
        <v>44249</v>
      </c>
      <c r="C10" s="34"/>
      <c r="D10" s="34"/>
      <c r="E10" s="20">
        <f t="shared" ca="1" si="0"/>
        <v>54.113999999999997</v>
      </c>
      <c r="F10" s="20">
        <f t="shared" ca="1" si="75"/>
        <v>50.13</v>
      </c>
      <c r="G10" s="34"/>
      <c r="H10" s="34"/>
      <c r="I10" s="20">
        <f t="shared" ca="1" si="1"/>
        <v>51.971999999999994</v>
      </c>
      <c r="J10" s="20">
        <f t="shared" ca="1" si="2"/>
        <v>46.616</v>
      </c>
      <c r="K10" s="34"/>
      <c r="L10" s="20">
        <f t="shared" ca="1" si="4"/>
        <v>72.034999999999997</v>
      </c>
      <c r="M10" s="20">
        <f t="shared" ca="1" si="5"/>
        <v>64.600999999999999</v>
      </c>
      <c r="N10" s="95">
        <f t="shared" ca="1" si="6"/>
        <v>71.586999999999989</v>
      </c>
      <c r="O10" s="20">
        <f t="shared" ca="1" si="7"/>
        <v>65.66</v>
      </c>
      <c r="P10" s="4">
        <f t="shared" ca="1" si="8"/>
        <v>57.436999999999998</v>
      </c>
      <c r="Q10" s="20">
        <f t="shared" ca="1" si="9"/>
        <v>54.35</v>
      </c>
      <c r="R10" s="20">
        <f t="shared" ca="1" si="10"/>
        <v>51.413999999999994</v>
      </c>
      <c r="S10" s="20">
        <f t="shared" ca="1" si="11"/>
        <v>63.51</v>
      </c>
      <c r="T10" s="20">
        <f t="shared" ca="1" si="12"/>
        <v>55.779000000000003</v>
      </c>
      <c r="U10" s="20">
        <f t="shared" ca="1" si="13"/>
        <v>52.262</v>
      </c>
      <c r="V10" s="20">
        <f t="shared" ca="1" si="14"/>
        <v>50.623999999999995</v>
      </c>
      <c r="W10" s="20">
        <f t="shared" ca="1" si="76"/>
        <v>51.697999999999993</v>
      </c>
      <c r="X10" s="20">
        <f t="shared" ca="1" si="77"/>
        <v>54.186999999999998</v>
      </c>
      <c r="Y10" s="95">
        <f t="shared" ca="1" si="15"/>
        <v>53.501000000000005</v>
      </c>
      <c r="Z10" s="20">
        <f t="shared" ca="1" si="78"/>
        <v>49.661000000000001</v>
      </c>
      <c r="AA10" s="20">
        <f t="shared" ca="1" si="16"/>
        <v>51.115000000000002</v>
      </c>
      <c r="AB10" s="20">
        <f t="shared" ca="1" si="17"/>
        <v>49.956000000000003</v>
      </c>
      <c r="AC10" s="20">
        <f t="shared" ca="1" si="18"/>
        <v>50.292999999999999</v>
      </c>
      <c r="AD10" s="4">
        <f t="shared" ca="1" si="19"/>
        <v>79.253</v>
      </c>
      <c r="AE10" s="20">
        <f t="shared" ca="1" si="20"/>
        <v>72.14500000000001</v>
      </c>
      <c r="AF10" s="20">
        <f t="shared" ca="1" si="21"/>
        <v>73.373000000000005</v>
      </c>
      <c r="AG10" s="20">
        <f t="shared" ca="1" si="22"/>
        <v>67.425999999999988</v>
      </c>
      <c r="AH10" s="96">
        <f t="shared" ca="1" si="23"/>
        <v>60.637999999999998</v>
      </c>
      <c r="AI10" s="20">
        <f t="shared" ca="1" si="24"/>
        <v>60.513000000000005</v>
      </c>
      <c r="AJ10" s="20">
        <f t="shared" ca="1" si="25"/>
        <v>54.801000000000002</v>
      </c>
      <c r="AK10" s="20">
        <f t="shared" ca="1" si="26"/>
        <v>51.434999999999995</v>
      </c>
      <c r="AL10" s="20">
        <f t="shared" ca="1" si="27"/>
        <v>50.704999999999998</v>
      </c>
      <c r="AM10" s="20">
        <f t="shared" ca="1" si="28"/>
        <v>72.790000000000006</v>
      </c>
      <c r="AN10" s="20">
        <f t="shared" ca="1" si="29"/>
        <v>70.620999999999995</v>
      </c>
      <c r="AO10" s="20">
        <f t="shared" ca="1" si="30"/>
        <v>60.393999999999998</v>
      </c>
      <c r="AP10" s="20">
        <f t="shared" ca="1" si="31"/>
        <v>53.602000000000004</v>
      </c>
      <c r="AQ10" s="20">
        <f t="shared" ca="1" si="32"/>
        <v>53.389000000000003</v>
      </c>
      <c r="AR10" s="20">
        <f t="shared" ca="1" si="33"/>
        <v>51.783999999999999</v>
      </c>
      <c r="AS10" s="20">
        <f t="shared" ca="1" si="34"/>
        <v>48.694000000000003</v>
      </c>
      <c r="AT10" s="20">
        <f t="shared" ca="1" si="35"/>
        <v>88.015000000000001</v>
      </c>
      <c r="AU10" s="20">
        <f t="shared" ca="1" si="36"/>
        <v>84.869</v>
      </c>
      <c r="AV10" s="20">
        <f t="shared" ca="1" si="37"/>
        <v>80.995999999999995</v>
      </c>
      <c r="AW10" s="20">
        <f t="shared" ca="1" si="38"/>
        <v>80.850999999999999</v>
      </c>
      <c r="AX10" s="20">
        <f t="shared" ca="1" si="39"/>
        <v>77.619</v>
      </c>
      <c r="AY10" s="20">
        <f t="shared" ca="1" si="40"/>
        <v>67.319999999999993</v>
      </c>
      <c r="AZ10" s="443"/>
      <c r="BA10" s="188"/>
      <c r="BB10" s="188"/>
      <c r="BC10" s="188"/>
      <c r="BD10" s="188"/>
      <c r="BE10" s="188"/>
      <c r="BF10" s="34"/>
      <c r="BG10" s="21">
        <f t="shared" ca="1" si="47"/>
        <v>70.052999999999997</v>
      </c>
      <c r="BH10" s="21">
        <f t="shared" ca="1" si="48"/>
        <v>63.715000000000003</v>
      </c>
      <c r="BI10" s="21">
        <f t="shared" ca="1" si="49"/>
        <v>54.44</v>
      </c>
      <c r="BJ10" s="440"/>
      <c r="BK10" s="21">
        <f t="shared" ca="1" si="50"/>
        <v>49.152000000000001</v>
      </c>
      <c r="BL10" s="21">
        <f t="shared" ref="BL10:BL33" ca="1" si="125">$EF$65-INDIRECT($A10&amp;"!F51")</f>
        <v>47.850000000000009</v>
      </c>
      <c r="BM10" s="21">
        <f t="shared" ca="1" si="52"/>
        <v>50.248000000000005</v>
      </c>
      <c r="BN10" s="442"/>
      <c r="BO10" s="442"/>
      <c r="BP10" s="32">
        <f ca="1">INDIRECT($A10&amp;"!D11")</f>
        <v>900</v>
      </c>
      <c r="BQ10" s="129">
        <f ca="1">INDIRECT(A10&amp;"!$G$11")</f>
        <v>370</v>
      </c>
      <c r="BR10" s="34"/>
      <c r="BS10" s="34"/>
      <c r="BT10" s="4">
        <f ca="1">INDIRECT($A10&amp;"!J11")</f>
        <v>400</v>
      </c>
      <c r="BU10" s="4">
        <f t="shared" ref="BU10" ca="1" si="126">INDIRECT(A10&amp;"!M11")</f>
        <v>150</v>
      </c>
      <c r="BV10" s="34"/>
      <c r="BW10" s="4">
        <f ca="1">INDIRECT($A10&amp;"!O11")</f>
        <v>150</v>
      </c>
      <c r="BX10" s="7">
        <f t="shared" ref="BX10" ca="1" si="127">INDIRECT(A10&amp;"!Q11")</f>
        <v>200</v>
      </c>
      <c r="BY10" s="34"/>
      <c r="BZ10" s="4">
        <f ca="1">INDIRECT($A10&amp;"!C18")</f>
        <v>12</v>
      </c>
      <c r="CA10" s="4">
        <f ca="1">INDIRECT($A10&amp;"!D18")</f>
        <v>3300</v>
      </c>
      <c r="CB10" s="4">
        <f ca="1">INDIRECT($A10&amp;"!E18")</f>
        <v>2300</v>
      </c>
      <c r="CC10" s="4">
        <f t="shared" ref="CC10" ca="1" si="128">INDIRECT(A10&amp;"!H18")</f>
        <v>15</v>
      </c>
      <c r="CD10" s="4">
        <f ca="1">INDIRECT($A10&amp;"!I18")</f>
        <v>15</v>
      </c>
      <c r="CE10" s="4">
        <f ca="1">INDIRECT($A10&amp;"!J18")</f>
        <v>290</v>
      </c>
      <c r="CF10" s="4">
        <f ca="1">INDIRECT($A10&amp;"!K18")</f>
        <v>2100</v>
      </c>
      <c r="CG10" s="4">
        <f t="shared" ref="CG10" ca="1" si="129">INDIRECT(A10&amp;"!N18")</f>
        <v>12</v>
      </c>
      <c r="CH10" s="4">
        <f t="shared" ref="CH10" ca="1" si="130">INDIRECT(A10&amp;"!P18")</f>
        <v>500</v>
      </c>
      <c r="CI10" s="4">
        <f ca="1">INDIRECT($A10&amp;"!Q18")</f>
        <v>150</v>
      </c>
      <c r="CJ10" s="4">
        <f ca="1">INDIRECT($A10&amp;"!B25")</f>
        <v>25</v>
      </c>
      <c r="CK10" s="4">
        <f t="shared" ref="CK10" ca="1" si="131">INDIRECT(A10&amp;"!E25")</f>
        <v>15</v>
      </c>
      <c r="CL10" s="4">
        <f ca="1">INDIRECT($A10&amp;"!F25")</f>
        <v>1200</v>
      </c>
      <c r="CM10" s="4">
        <f ca="1">INDIRECT($A10&amp;"!G25")</f>
        <v>1100</v>
      </c>
      <c r="CN10" s="4">
        <f t="shared" ref="CN10" ca="1" si="132">INDIRECT(A10&amp;"!J25")</f>
        <v>12</v>
      </c>
      <c r="CO10" s="34"/>
      <c r="CP10" s="4">
        <f ca="1">INDIRECT($A10&amp;"!L25")</f>
        <v>480</v>
      </c>
      <c r="CQ10" s="4">
        <f ca="1">INDIRECT($A10&amp;"!M25")</f>
        <v>3200</v>
      </c>
      <c r="CR10" s="4">
        <f ca="1">INDIRECT($A10&amp;"!N25")</f>
        <v>1700</v>
      </c>
      <c r="CS10" s="4">
        <f t="shared" ref="CS10" ca="1" si="133">INDIRECT(A10&amp;"!Q25")</f>
        <v>8</v>
      </c>
      <c r="CT10" s="4">
        <f ca="1">INDIRECT($A10&amp;"!B32")</f>
        <v>35</v>
      </c>
      <c r="CU10" s="4">
        <f ca="1">INDIRECT($A10&amp;"!C32")</f>
        <v>150</v>
      </c>
      <c r="CV10" s="4">
        <f ca="1">INDIRECT($A10&amp;"!D32")</f>
        <v>25</v>
      </c>
      <c r="CW10" s="4">
        <f t="shared" ref="CW10" ca="1" si="134">INDIRECT(A10&amp;"!F32")</f>
        <v>10</v>
      </c>
      <c r="CX10" s="4">
        <f ca="1">INDIRECT($A10&amp;"!G32")</f>
        <v>20</v>
      </c>
      <c r="CY10" s="4">
        <f ca="1">INDIRECT($A10&amp;"!H32")</f>
        <v>1100</v>
      </c>
      <c r="CZ10" s="4">
        <f ca="1">INDIRECT($A10&amp;"!I32")</f>
        <v>3700</v>
      </c>
      <c r="DA10" s="4">
        <f t="shared" ref="DA10" ca="1" si="135">INDIRECT(A10&amp;"!L32")</f>
        <v>12</v>
      </c>
      <c r="DB10" s="4">
        <f ca="1">INDIRECT($A10&amp;"!M32")</f>
        <v>210</v>
      </c>
      <c r="DC10" s="4">
        <f ca="1">INDIRECT($A10&amp;"!N32")</f>
        <v>150</v>
      </c>
      <c r="DD10" s="4">
        <f t="shared" ref="DD10" ca="1" si="136">INDIRECT(A10&amp;"!Q32")</f>
        <v>60</v>
      </c>
      <c r="DE10" s="4">
        <f t="shared" ca="1" si="123"/>
        <v>130</v>
      </c>
      <c r="DF10" s="4">
        <f t="shared" ca="1" si="61"/>
        <v>400</v>
      </c>
      <c r="DG10" s="4">
        <f t="shared" ca="1" si="62"/>
        <v>800</v>
      </c>
      <c r="DH10" s="4">
        <f t="shared" ca="1" si="63"/>
        <v>100</v>
      </c>
      <c r="DI10" s="4">
        <f t="shared" ca="1" si="64"/>
        <v>1600</v>
      </c>
      <c r="DJ10" s="4">
        <f t="shared" ca="1" si="65"/>
        <v>1100</v>
      </c>
      <c r="DK10" s="34"/>
      <c r="DL10" s="34"/>
      <c r="DM10" s="34"/>
      <c r="DN10" s="34"/>
      <c r="DO10" s="34"/>
      <c r="DP10" s="34"/>
      <c r="DQ10" s="34"/>
      <c r="DR10" s="4">
        <f ca="1">INDIRECT($A10&amp;"!J46")</f>
        <v>12</v>
      </c>
      <c r="DS10" s="4">
        <f ca="1">INDIRECT($A10&amp;"!K46")</f>
        <v>12</v>
      </c>
      <c r="DT10" s="4">
        <f t="shared" ref="DT10" ca="1" si="137">INDIRECT(A10&amp;"!N46")</f>
        <v>12</v>
      </c>
      <c r="DU10" s="34"/>
      <c r="DV10" s="7">
        <f t="shared" ref="DV10" ca="1" si="138">INDIRECT(A10&amp;"!D53")</f>
        <v>290</v>
      </c>
      <c r="DW10" s="441"/>
      <c r="DX10" s="130">
        <f t="shared" ca="1" si="117"/>
        <v>90</v>
      </c>
      <c r="DY10" s="4">
        <f ca="1">INDIRECT($A10&amp;"!H53")</f>
        <v>80</v>
      </c>
      <c r="DZ10" s="4">
        <f t="shared" ca="1" si="119"/>
        <v>160</v>
      </c>
      <c r="EA10" s="4">
        <f t="shared" ca="1" si="120"/>
        <v>250</v>
      </c>
      <c r="EB10" s="4">
        <f ca="1">INDIRECT($A10&amp;"!K53")</f>
        <v>300</v>
      </c>
      <c r="ED10" s="449"/>
      <c r="EE10" s="12" t="s">
        <v>146</v>
      </c>
      <c r="EF10" s="13">
        <v>65.195999999999998</v>
      </c>
    </row>
    <row r="11" spans="1:136" x14ac:dyDescent="0.15">
      <c r="A11" s="6" t="s">
        <v>317</v>
      </c>
      <c r="B11" s="3">
        <f t="shared" ca="1" si="74"/>
        <v>44256</v>
      </c>
      <c r="C11" s="34"/>
      <c r="D11" s="34"/>
      <c r="E11" s="20">
        <f t="shared" ca="1" si="0"/>
        <v>54.054000000000002</v>
      </c>
      <c r="F11" s="20">
        <f t="shared" ca="1" si="75"/>
        <v>50.254000000000005</v>
      </c>
      <c r="G11" s="34"/>
      <c r="H11" s="34"/>
      <c r="I11" s="20">
        <f t="shared" ca="1" si="1"/>
        <v>51.85499999999999</v>
      </c>
      <c r="J11" s="20">
        <f t="shared" ca="1" si="2"/>
        <v>46.628999999999998</v>
      </c>
      <c r="K11" s="34"/>
      <c r="L11" s="20">
        <f t="shared" ca="1" si="4"/>
        <v>71.882999999999996</v>
      </c>
      <c r="M11" s="20">
        <f t="shared" ca="1" si="5"/>
        <v>64.603999999999999</v>
      </c>
      <c r="N11" s="95">
        <f t="shared" ca="1" si="6"/>
        <v>71.532999999999987</v>
      </c>
      <c r="O11" s="20">
        <f t="shared" ca="1" si="7"/>
        <v>65.64</v>
      </c>
      <c r="P11" s="4">
        <f t="shared" ca="1" si="8"/>
        <v>57.292999999999992</v>
      </c>
      <c r="Q11" s="20">
        <f t="shared" ca="1" si="9"/>
        <v>54.290000000000006</v>
      </c>
      <c r="R11" s="20">
        <f t="shared" ca="1" si="10"/>
        <v>51.391999999999996</v>
      </c>
      <c r="S11" s="20">
        <f t="shared" ca="1" si="11"/>
        <v>63.252000000000002</v>
      </c>
      <c r="T11" s="20">
        <f t="shared" ca="1" si="12"/>
        <v>55.76100000000001</v>
      </c>
      <c r="U11" s="20">
        <f t="shared" ca="1" si="13"/>
        <v>52.259</v>
      </c>
      <c r="V11" s="20">
        <f t="shared" ca="1" si="14"/>
        <v>50.588999999999999</v>
      </c>
      <c r="W11" s="20">
        <f t="shared" ca="1" si="76"/>
        <v>51.614999999999995</v>
      </c>
      <c r="X11" s="20">
        <f t="shared" ca="1" si="77"/>
        <v>54.085999999999999</v>
      </c>
      <c r="Y11" s="95">
        <f t="shared" ca="1" si="15"/>
        <v>52.481000000000002</v>
      </c>
      <c r="Z11" s="20">
        <f t="shared" ca="1" si="78"/>
        <v>49.593999999999994</v>
      </c>
      <c r="AA11" s="20">
        <f t="shared" ca="1" si="16"/>
        <v>51.11</v>
      </c>
      <c r="AB11" s="20">
        <f t="shared" ca="1" si="17"/>
        <v>49.963999999999999</v>
      </c>
      <c r="AC11" s="20">
        <f t="shared" ca="1" si="18"/>
        <v>50.268000000000001</v>
      </c>
      <c r="AD11" s="4">
        <f t="shared" ca="1" si="19"/>
        <v>79.248000000000005</v>
      </c>
      <c r="AE11" s="20">
        <f t="shared" ca="1" si="20"/>
        <v>72.045000000000002</v>
      </c>
      <c r="AF11" s="20">
        <f t="shared" ca="1" si="21"/>
        <v>73.338999999999999</v>
      </c>
      <c r="AG11" s="20">
        <f t="shared" ca="1" si="22"/>
        <v>67.441999999999993</v>
      </c>
      <c r="AH11" s="96">
        <f t="shared" ca="1" si="23"/>
        <v>60.603999999999999</v>
      </c>
      <c r="AI11" s="20">
        <f t="shared" ca="1" si="24"/>
        <v>60.545000000000002</v>
      </c>
      <c r="AJ11" s="20">
        <f t="shared" ca="1" si="25"/>
        <v>54.805</v>
      </c>
      <c r="AK11" s="20">
        <f t="shared" ca="1" si="26"/>
        <v>51.440999999999995</v>
      </c>
      <c r="AL11" s="20">
        <f t="shared" ca="1" si="27"/>
        <v>50.692000000000007</v>
      </c>
      <c r="AM11" s="20">
        <f t="shared" ca="1" si="28"/>
        <v>72.766000000000005</v>
      </c>
      <c r="AN11" s="20">
        <f t="shared" ca="1" si="29"/>
        <v>70.570999999999998</v>
      </c>
      <c r="AO11" s="20">
        <f t="shared" ca="1" si="30"/>
        <v>60.341999999999999</v>
      </c>
      <c r="AP11" s="20">
        <f t="shared" ca="1" si="31"/>
        <v>53.513999999999996</v>
      </c>
      <c r="AQ11" s="20">
        <f t="shared" ca="1" si="32"/>
        <v>52.602000000000004</v>
      </c>
      <c r="AR11" s="20">
        <f t="shared" ca="1" si="33"/>
        <v>51.389000000000003</v>
      </c>
      <c r="AS11" s="20">
        <f t="shared" ca="1" si="34"/>
        <v>48.628</v>
      </c>
      <c r="AT11" s="20">
        <f t="shared" ca="1" si="35"/>
        <v>87.954999999999998</v>
      </c>
      <c r="AU11" s="20">
        <f t="shared" ca="1" si="36"/>
        <v>84.49</v>
      </c>
      <c r="AV11" s="20">
        <f t="shared" ca="1" si="37"/>
        <v>80.587999999999994</v>
      </c>
      <c r="AW11" s="20">
        <f t="shared" ca="1" si="38"/>
        <v>80.448000000000008</v>
      </c>
      <c r="AX11" s="20">
        <f t="shared" ca="1" si="39"/>
        <v>77.596999999999994</v>
      </c>
      <c r="AY11" s="20">
        <f t="shared" ca="1" si="40"/>
        <v>67.222999999999999</v>
      </c>
      <c r="AZ11" s="443"/>
      <c r="BA11" s="188"/>
      <c r="BB11" s="188"/>
      <c r="BC11" s="188"/>
      <c r="BD11" s="188"/>
      <c r="BE11" s="188"/>
      <c r="BF11" s="34"/>
      <c r="BG11" s="21">
        <f t="shared" ca="1" si="47"/>
        <v>70.063999999999993</v>
      </c>
      <c r="BH11" s="21">
        <f t="shared" ca="1" si="48"/>
        <v>63.784999999999997</v>
      </c>
      <c r="BI11" s="21">
        <f t="shared" ca="1" si="49"/>
        <v>54.48</v>
      </c>
      <c r="BJ11" s="440"/>
      <c r="BK11" s="21">
        <f t="shared" ca="1" si="50"/>
        <v>49.173999999999999</v>
      </c>
      <c r="BL11" s="21">
        <f t="shared" ca="1" si="125"/>
        <v>47.624000000000009</v>
      </c>
      <c r="BM11" s="21">
        <f t="shared" ca="1" si="52"/>
        <v>50.214000000000006</v>
      </c>
      <c r="BN11" s="442"/>
      <c r="BO11" s="442"/>
      <c r="BP11" s="32">
        <f t="shared" ca="1" si="79"/>
        <v>750</v>
      </c>
      <c r="BQ11" s="129">
        <f t="shared" ref="BQ11:BQ23" ca="1" si="139">INDIRECT(A11&amp;"!$G$11")</f>
        <v>400</v>
      </c>
      <c r="BR11" s="34"/>
      <c r="BS11" s="34"/>
      <c r="BT11" s="4">
        <f t="shared" ca="1" si="80"/>
        <v>350</v>
      </c>
      <c r="BU11" s="4">
        <f t="shared" ca="1" si="81"/>
        <v>150</v>
      </c>
      <c r="BV11" s="34"/>
      <c r="BW11" s="4">
        <f t="shared" ca="1" si="82"/>
        <v>140</v>
      </c>
      <c r="BX11" s="7">
        <f t="shared" ca="1" si="83"/>
        <v>480</v>
      </c>
      <c r="BY11" s="34"/>
      <c r="BZ11" s="4">
        <f t="shared" ca="1" si="84"/>
        <v>15</v>
      </c>
      <c r="CA11" s="4">
        <f t="shared" ref="CA11:CA32" ca="1" si="140">INDIRECT($A11&amp;"!D18")</f>
        <v>2800</v>
      </c>
      <c r="CB11" s="4">
        <f t="shared" ca="1" si="85"/>
        <v>2200</v>
      </c>
      <c r="CC11" s="4">
        <f t="shared" ca="1" si="86"/>
        <v>12</v>
      </c>
      <c r="CD11" s="4">
        <f t="shared" ca="1" si="87"/>
        <v>20</v>
      </c>
      <c r="CE11" s="4">
        <f t="shared" ca="1" si="88"/>
        <v>280</v>
      </c>
      <c r="CF11" s="4">
        <f t="shared" ca="1" si="89"/>
        <v>2300</v>
      </c>
      <c r="CG11" s="4">
        <f t="shared" ca="1" si="90"/>
        <v>10</v>
      </c>
      <c r="CH11" s="4">
        <f t="shared" ca="1" si="91"/>
        <v>500</v>
      </c>
      <c r="CI11" s="4">
        <f t="shared" ca="1" si="92"/>
        <v>140</v>
      </c>
      <c r="CJ11" s="4">
        <f t="shared" ca="1" si="93"/>
        <v>30</v>
      </c>
      <c r="CK11" s="4">
        <f t="shared" ca="1" si="94"/>
        <v>20</v>
      </c>
      <c r="CL11" s="4">
        <f t="shared" ca="1" si="95"/>
        <v>800</v>
      </c>
      <c r="CM11" s="4">
        <f t="shared" ca="1" si="96"/>
        <v>1200</v>
      </c>
      <c r="CN11" s="4">
        <f t="shared" ca="1" si="97"/>
        <v>12</v>
      </c>
      <c r="CO11" s="34"/>
      <c r="CP11" s="4">
        <f t="shared" ca="1" si="98"/>
        <v>500</v>
      </c>
      <c r="CQ11" s="4">
        <f t="shared" ca="1" si="99"/>
        <v>2800</v>
      </c>
      <c r="CR11" s="4">
        <f t="shared" ca="1" si="100"/>
        <v>2000</v>
      </c>
      <c r="CS11" s="4">
        <f t="shared" ca="1" si="101"/>
        <v>10</v>
      </c>
      <c r="CT11" s="4">
        <f t="shared" ca="1" si="102"/>
        <v>40</v>
      </c>
      <c r="CU11" s="4">
        <f t="shared" ca="1" si="103"/>
        <v>130</v>
      </c>
      <c r="CV11" s="4">
        <f t="shared" ca="1" si="104"/>
        <v>25</v>
      </c>
      <c r="CW11" s="4">
        <f t="shared" ca="1" si="105"/>
        <v>12</v>
      </c>
      <c r="CX11" s="4">
        <f t="shared" ca="1" si="106"/>
        <v>12</v>
      </c>
      <c r="CY11" s="4">
        <f t="shared" ca="1" si="107"/>
        <v>800</v>
      </c>
      <c r="CZ11" s="4">
        <f t="shared" ca="1" si="108"/>
        <v>2000</v>
      </c>
      <c r="DA11" s="4">
        <f t="shared" ca="1" si="109"/>
        <v>15</v>
      </c>
      <c r="DB11" s="4">
        <f t="shared" ca="1" si="110"/>
        <v>210</v>
      </c>
      <c r="DC11" s="4">
        <f t="shared" ca="1" si="111"/>
        <v>150</v>
      </c>
      <c r="DD11" s="4">
        <f t="shared" ca="1" si="112"/>
        <v>70</v>
      </c>
      <c r="DE11" s="4">
        <f t="shared" ca="1" si="123"/>
        <v>180</v>
      </c>
      <c r="DF11" s="4">
        <f t="shared" ca="1" si="61"/>
        <v>750</v>
      </c>
      <c r="DG11" s="4">
        <f t="shared" ca="1" si="62"/>
        <v>800</v>
      </c>
      <c r="DH11" s="4">
        <f t="shared" ca="1" si="63"/>
        <v>100</v>
      </c>
      <c r="DI11" s="4">
        <f t="shared" ca="1" si="64"/>
        <v>1500</v>
      </c>
      <c r="DJ11" s="4">
        <f t="shared" ca="1" si="65"/>
        <v>800</v>
      </c>
      <c r="DK11" s="34"/>
      <c r="DL11" s="34"/>
      <c r="DM11" s="34"/>
      <c r="DN11" s="34"/>
      <c r="DO11" s="34"/>
      <c r="DP11" s="34"/>
      <c r="DQ11" s="34"/>
      <c r="DR11" s="4">
        <f t="shared" ca="1" si="113"/>
        <v>12</v>
      </c>
      <c r="DS11" s="4">
        <f t="shared" ca="1" si="114"/>
        <v>12</v>
      </c>
      <c r="DT11" s="4">
        <f t="shared" ca="1" si="115"/>
        <v>15</v>
      </c>
      <c r="DU11" s="34"/>
      <c r="DV11" s="7">
        <f t="shared" ca="1" si="116"/>
        <v>200</v>
      </c>
      <c r="DW11" s="441"/>
      <c r="DX11" s="130">
        <f t="shared" ca="1" si="117"/>
        <v>170</v>
      </c>
      <c r="DY11" s="4">
        <f t="shared" ca="1" si="118"/>
        <v>200</v>
      </c>
      <c r="DZ11" s="4">
        <f t="shared" ca="1" si="119"/>
        <v>350</v>
      </c>
      <c r="EA11" s="4">
        <f t="shared" ca="1" si="120"/>
        <v>320</v>
      </c>
      <c r="EB11" s="4">
        <f t="shared" ca="1" si="121"/>
        <v>350</v>
      </c>
      <c r="ED11" s="447" t="s">
        <v>3</v>
      </c>
      <c r="EE11" s="9" t="s">
        <v>147</v>
      </c>
      <c r="EF11" s="10">
        <v>89.147999999999996</v>
      </c>
    </row>
    <row r="12" spans="1:136" x14ac:dyDescent="0.15">
      <c r="A12" s="6" t="s">
        <v>318</v>
      </c>
      <c r="B12" s="3">
        <f t="shared" ca="1" si="74"/>
        <v>44263</v>
      </c>
      <c r="C12" s="34"/>
      <c r="D12" s="34"/>
      <c r="E12" s="20">
        <f t="shared" ca="1" si="0"/>
        <v>53.923999999999999</v>
      </c>
      <c r="F12" s="20">
        <f t="shared" ca="1" si="75"/>
        <v>50.252000000000002</v>
      </c>
      <c r="G12" s="34"/>
      <c r="H12" s="34"/>
      <c r="I12" s="20">
        <f t="shared" ca="1" si="1"/>
        <v>51.817999999999991</v>
      </c>
      <c r="J12" s="20">
        <f t="shared" ca="1" si="2"/>
        <v>46.596999999999994</v>
      </c>
      <c r="K12" s="34"/>
      <c r="L12" s="20">
        <f t="shared" ca="1" si="4"/>
        <v>71.72999999999999</v>
      </c>
      <c r="M12" s="20">
        <f t="shared" ca="1" si="5"/>
        <v>64.457999999999998</v>
      </c>
      <c r="N12" s="95">
        <f t="shared" ca="1" si="6"/>
        <v>71.526999999999987</v>
      </c>
      <c r="O12" s="20">
        <f t="shared" ca="1" si="7"/>
        <v>65.582000000000008</v>
      </c>
      <c r="P12" s="4">
        <f t="shared" ca="1" si="8"/>
        <v>57.255999999999993</v>
      </c>
      <c r="Q12" s="20">
        <f t="shared" ca="1" si="9"/>
        <v>54.347000000000001</v>
      </c>
      <c r="R12" s="20">
        <f t="shared" ca="1" si="10"/>
        <v>51.399000000000001</v>
      </c>
      <c r="S12" s="20">
        <f t="shared" ca="1" si="11"/>
        <v>62.7</v>
      </c>
      <c r="T12" s="20">
        <f t="shared" ca="1" si="12"/>
        <v>55.749000000000009</v>
      </c>
      <c r="U12" s="20">
        <f t="shared" ca="1" si="13"/>
        <v>52.242000000000004</v>
      </c>
      <c r="V12" s="20">
        <f t="shared" ca="1" si="14"/>
        <v>50.581000000000003</v>
      </c>
      <c r="W12" s="20">
        <f t="shared" ca="1" si="76"/>
        <v>51.478999999999999</v>
      </c>
      <c r="X12" s="20">
        <f t="shared" ca="1" si="77"/>
        <v>53.966000000000001</v>
      </c>
      <c r="Y12" s="95">
        <f t="shared" ca="1" si="15"/>
        <v>52.316000000000003</v>
      </c>
      <c r="Z12" s="20">
        <f t="shared" ca="1" si="78"/>
        <v>49.524000000000001</v>
      </c>
      <c r="AA12" s="20">
        <f t="shared" ca="1" si="16"/>
        <v>51.137</v>
      </c>
      <c r="AB12" s="20">
        <f t="shared" ca="1" si="17"/>
        <v>49.978999999999999</v>
      </c>
      <c r="AC12" s="20">
        <f t="shared" ca="1" si="18"/>
        <v>50.317999999999998</v>
      </c>
      <c r="AD12" s="4">
        <f t="shared" ca="1" si="19"/>
        <v>79.253</v>
      </c>
      <c r="AE12" s="20">
        <f t="shared" ca="1" si="20"/>
        <v>71.996000000000009</v>
      </c>
      <c r="AF12" s="20">
        <f t="shared" ca="1" si="21"/>
        <v>73.216999999999999</v>
      </c>
      <c r="AG12" s="20">
        <f t="shared" ca="1" si="22"/>
        <v>67.289999999999992</v>
      </c>
      <c r="AH12" s="96">
        <f t="shared" ca="1" si="23"/>
        <v>60.478999999999999</v>
      </c>
      <c r="AI12" s="20">
        <f t="shared" ca="1" si="24"/>
        <v>60.514000000000003</v>
      </c>
      <c r="AJ12" s="20">
        <f t="shared" ca="1" si="25"/>
        <v>54.839999999999996</v>
      </c>
      <c r="AK12" s="20">
        <f t="shared" ca="1" si="26"/>
        <v>51.466999999999999</v>
      </c>
      <c r="AL12" s="20">
        <f t="shared" ca="1" si="27"/>
        <v>50.716999999999999</v>
      </c>
      <c r="AM12" s="20">
        <f t="shared" ca="1" si="28"/>
        <v>72.707999999999998</v>
      </c>
      <c r="AN12" s="20">
        <f t="shared" ca="1" si="29"/>
        <v>70.516000000000005</v>
      </c>
      <c r="AO12" s="20">
        <f t="shared" ca="1" si="30"/>
        <v>60.348999999999997</v>
      </c>
      <c r="AP12" s="20">
        <f t="shared" ca="1" si="31"/>
        <v>53.558</v>
      </c>
      <c r="AQ12" s="20">
        <f t="shared" ca="1" si="32"/>
        <v>52.547000000000004</v>
      </c>
      <c r="AR12" s="20">
        <f t="shared" ca="1" si="33"/>
        <v>51.19</v>
      </c>
      <c r="AS12" s="20">
        <f t="shared" ca="1" si="34"/>
        <v>48.61</v>
      </c>
      <c r="AT12" s="20">
        <f t="shared" ca="1" si="35"/>
        <v>87.263000000000005</v>
      </c>
      <c r="AU12" s="20">
        <f t="shared" ca="1" si="36"/>
        <v>84.408000000000001</v>
      </c>
      <c r="AV12" s="20">
        <f t="shared" ca="1" si="37"/>
        <v>80.466999999999999</v>
      </c>
      <c r="AW12" s="20">
        <f t="shared" ca="1" si="38"/>
        <v>80.188999999999993</v>
      </c>
      <c r="AX12" s="20">
        <f t="shared" ca="1" si="39"/>
        <v>77.465999999999994</v>
      </c>
      <c r="AY12" s="20">
        <f t="shared" ca="1" si="40"/>
        <v>67.066000000000003</v>
      </c>
      <c r="AZ12" s="443"/>
      <c r="BA12" s="188"/>
      <c r="BB12" s="188"/>
      <c r="BC12" s="188"/>
      <c r="BD12" s="188"/>
      <c r="BE12" s="188"/>
      <c r="BF12" s="34"/>
      <c r="BG12" s="21">
        <f t="shared" ca="1" si="47"/>
        <v>69.99199999999999</v>
      </c>
      <c r="BH12" s="21">
        <f t="shared" ca="1" si="48"/>
        <v>63.673000000000002</v>
      </c>
      <c r="BI12" s="21">
        <f t="shared" ca="1" si="49"/>
        <v>54.426999999999992</v>
      </c>
      <c r="BJ12" s="440"/>
      <c r="BK12" s="21">
        <f t="shared" ca="1" si="50"/>
        <v>49.161999999999999</v>
      </c>
      <c r="BL12" s="21">
        <f t="shared" ca="1" si="125"/>
        <v>47.552000000000007</v>
      </c>
      <c r="BM12" s="21">
        <f t="shared" ca="1" si="52"/>
        <v>50.267000000000003</v>
      </c>
      <c r="BN12" s="442"/>
      <c r="BO12" s="442"/>
      <c r="BP12" s="32">
        <f t="shared" ca="1" si="79"/>
        <v>800</v>
      </c>
      <c r="BQ12" s="129">
        <f t="shared" ca="1" si="139"/>
        <v>310</v>
      </c>
      <c r="BR12" s="34"/>
      <c r="BS12" s="34"/>
      <c r="BT12" s="4">
        <f t="shared" ca="1" si="80"/>
        <v>330</v>
      </c>
      <c r="BU12" s="4">
        <f t="shared" ca="1" si="81"/>
        <v>130</v>
      </c>
      <c r="BV12" s="34"/>
      <c r="BW12" s="4">
        <f t="shared" ca="1" si="82"/>
        <v>130</v>
      </c>
      <c r="BX12" s="7">
        <f t="shared" ca="1" si="83"/>
        <v>75</v>
      </c>
      <c r="BY12" s="34"/>
      <c r="BZ12" s="4">
        <f t="shared" ca="1" si="84"/>
        <v>15</v>
      </c>
      <c r="CA12" s="4">
        <f t="shared" ca="1" si="140"/>
        <v>3500</v>
      </c>
      <c r="CB12" s="4">
        <f t="shared" ca="1" si="85"/>
        <v>2500</v>
      </c>
      <c r="CC12" s="4">
        <f t="shared" ca="1" si="86"/>
        <v>15</v>
      </c>
      <c r="CD12" s="4">
        <f t="shared" ca="1" si="87"/>
        <v>25</v>
      </c>
      <c r="CE12" s="4">
        <f t="shared" ca="1" si="88"/>
        <v>230</v>
      </c>
      <c r="CF12" s="4">
        <f t="shared" ca="1" si="89"/>
        <v>2300</v>
      </c>
      <c r="CG12" s="4">
        <f t="shared" ca="1" si="90"/>
        <v>12</v>
      </c>
      <c r="CH12" s="4">
        <f t="shared" ca="1" si="91"/>
        <v>450</v>
      </c>
      <c r="CI12" s="4">
        <f t="shared" ca="1" si="92"/>
        <v>130</v>
      </c>
      <c r="CJ12" s="4">
        <f t="shared" ca="1" si="93"/>
        <v>25</v>
      </c>
      <c r="CK12" s="4">
        <f t="shared" ca="1" si="94"/>
        <v>20</v>
      </c>
      <c r="CL12" s="4">
        <f t="shared" ca="1" si="95"/>
        <v>900</v>
      </c>
      <c r="CM12" s="4">
        <f t="shared" ca="1" si="96"/>
        <v>1100</v>
      </c>
      <c r="CN12" s="4">
        <f t="shared" ca="1" si="97"/>
        <v>15</v>
      </c>
      <c r="CO12" s="34"/>
      <c r="CP12" s="4">
        <f t="shared" ca="1" si="98"/>
        <v>500</v>
      </c>
      <c r="CQ12" s="4">
        <f t="shared" ca="1" si="99"/>
        <v>3000</v>
      </c>
      <c r="CR12" s="4">
        <f t="shared" ca="1" si="100"/>
        <v>1800</v>
      </c>
      <c r="CS12" s="4">
        <f t="shared" ca="1" si="101"/>
        <v>10</v>
      </c>
      <c r="CT12" s="4">
        <f t="shared" ca="1" si="102"/>
        <v>35</v>
      </c>
      <c r="CU12" s="4">
        <f t="shared" ca="1" si="103"/>
        <v>150</v>
      </c>
      <c r="CV12" s="4">
        <f t="shared" ca="1" si="104"/>
        <v>25</v>
      </c>
      <c r="CW12" s="4">
        <f t="shared" ca="1" si="105"/>
        <v>10</v>
      </c>
      <c r="CX12" s="4">
        <f t="shared" ca="1" si="106"/>
        <v>12</v>
      </c>
      <c r="CY12" s="4">
        <f t="shared" ca="1" si="107"/>
        <v>1000</v>
      </c>
      <c r="CZ12" s="4">
        <f t="shared" ca="1" si="108"/>
        <v>3800</v>
      </c>
      <c r="DA12" s="4">
        <f t="shared" ca="1" si="109"/>
        <v>15</v>
      </c>
      <c r="DB12" s="4">
        <f t="shared" ca="1" si="110"/>
        <v>210</v>
      </c>
      <c r="DC12" s="4">
        <f t="shared" ca="1" si="111"/>
        <v>140</v>
      </c>
      <c r="DD12" s="4">
        <f t="shared" ca="1" si="112"/>
        <v>70</v>
      </c>
      <c r="DE12" s="4">
        <f t="shared" ca="1" si="123"/>
        <v>200</v>
      </c>
      <c r="DF12" s="4">
        <f t="shared" ca="1" si="61"/>
        <v>800</v>
      </c>
      <c r="DG12" s="4">
        <f t="shared" ca="1" si="62"/>
        <v>900</v>
      </c>
      <c r="DH12" s="4">
        <f t="shared" ca="1" si="63"/>
        <v>100</v>
      </c>
      <c r="DI12" s="4">
        <f t="shared" ca="1" si="64"/>
        <v>1600</v>
      </c>
      <c r="DJ12" s="4">
        <f t="shared" ca="1" si="65"/>
        <v>1100</v>
      </c>
      <c r="DK12" s="34"/>
      <c r="DL12" s="34"/>
      <c r="DM12" s="34"/>
      <c r="DN12" s="34"/>
      <c r="DO12" s="34"/>
      <c r="DP12" s="34"/>
      <c r="DQ12" s="34"/>
      <c r="DR12" s="4">
        <f t="shared" ca="1" si="113"/>
        <v>12</v>
      </c>
      <c r="DS12" s="4">
        <f t="shared" ca="1" si="114"/>
        <v>12</v>
      </c>
      <c r="DT12" s="4">
        <f t="shared" ca="1" si="115"/>
        <v>12</v>
      </c>
      <c r="DU12" s="34"/>
      <c r="DV12" s="7">
        <f t="shared" ca="1" si="116"/>
        <v>290</v>
      </c>
      <c r="DW12" s="441"/>
      <c r="DX12" s="130">
        <f t="shared" ca="1" si="117"/>
        <v>220</v>
      </c>
      <c r="DY12" s="4">
        <f t="shared" ca="1" si="118"/>
        <v>220</v>
      </c>
      <c r="DZ12" s="4">
        <f t="shared" ca="1" si="119"/>
        <v>300</v>
      </c>
      <c r="EA12" s="4">
        <f t="shared" ca="1" si="120"/>
        <v>320</v>
      </c>
      <c r="EB12" s="4">
        <f t="shared" ca="1" si="121"/>
        <v>310</v>
      </c>
      <c r="ED12" s="448"/>
      <c r="EE12" t="s">
        <v>148</v>
      </c>
      <c r="EF12" s="11">
        <v>88.701999999999998</v>
      </c>
    </row>
    <row r="13" spans="1:136" x14ac:dyDescent="0.15">
      <c r="A13" s="6" t="s">
        <v>320</v>
      </c>
      <c r="B13" s="3">
        <f t="shared" ca="1" si="74"/>
        <v>44270</v>
      </c>
      <c r="C13" s="34"/>
      <c r="D13" s="34"/>
      <c r="E13" s="20">
        <f t="shared" ca="1" si="0"/>
        <v>54.206000000000003</v>
      </c>
      <c r="F13" s="20">
        <f t="shared" ca="1" si="75"/>
        <v>50.685000000000002</v>
      </c>
      <c r="G13" s="34"/>
      <c r="H13" s="34"/>
      <c r="I13" s="20">
        <f t="shared" ca="1" si="1"/>
        <v>52.275999999999996</v>
      </c>
      <c r="J13" s="20">
        <f t="shared" ca="1" si="2"/>
        <v>46.595999999999997</v>
      </c>
      <c r="K13" s="34"/>
      <c r="L13" s="20">
        <f t="shared" ca="1" si="4"/>
        <v>71.948999999999998</v>
      </c>
      <c r="M13" s="20">
        <f t="shared" ca="1" si="5"/>
        <v>64.576999999999998</v>
      </c>
      <c r="N13" s="95">
        <f t="shared" ca="1" si="6"/>
        <v>72.688999999999993</v>
      </c>
      <c r="O13" s="20">
        <f t="shared" ca="1" si="7"/>
        <v>65.569000000000003</v>
      </c>
      <c r="P13" s="4">
        <f t="shared" ca="1" si="8"/>
        <v>57.272999999999996</v>
      </c>
      <c r="Q13" s="20">
        <f t="shared" ca="1" si="9"/>
        <v>54.436999999999998</v>
      </c>
      <c r="R13" s="20">
        <f t="shared" ca="1" si="10"/>
        <v>51.437999999999995</v>
      </c>
      <c r="S13" s="20">
        <f t="shared" ca="1" si="11"/>
        <v>65.799000000000007</v>
      </c>
      <c r="T13" s="20">
        <f t="shared" ca="1" si="12"/>
        <v>56.057000000000002</v>
      </c>
      <c r="U13" s="20">
        <f t="shared" ca="1" si="13"/>
        <v>52.293000000000006</v>
      </c>
      <c r="V13" s="20">
        <f t="shared" ca="1" si="14"/>
        <v>50.388999999999996</v>
      </c>
      <c r="W13" s="20">
        <f t="shared" ca="1" si="76"/>
        <v>52.55</v>
      </c>
      <c r="X13" s="20">
        <f t="shared" ca="1" si="77"/>
        <v>54.969000000000001</v>
      </c>
      <c r="Y13" s="95">
        <f t="shared" ca="1" si="15"/>
        <v>55.24</v>
      </c>
      <c r="Z13" s="20">
        <f t="shared" ca="1" si="78"/>
        <v>49.692</v>
      </c>
      <c r="AA13" s="20">
        <f t="shared" ca="1" si="16"/>
        <v>51.341000000000001</v>
      </c>
      <c r="AB13" s="20">
        <f t="shared" ca="1" si="17"/>
        <v>49.948999999999998</v>
      </c>
      <c r="AC13" s="20">
        <f t="shared" ca="1" si="18"/>
        <v>50.051000000000002</v>
      </c>
      <c r="AD13" s="4">
        <f t="shared" ca="1" si="19"/>
        <v>79.260999999999996</v>
      </c>
      <c r="AE13" s="20">
        <f t="shared" ca="1" si="20"/>
        <v>71.998000000000005</v>
      </c>
      <c r="AF13" s="20">
        <f t="shared" ca="1" si="21"/>
        <v>73.274000000000001</v>
      </c>
      <c r="AG13" s="20">
        <f t="shared" ca="1" si="22"/>
        <v>67.358000000000004</v>
      </c>
      <c r="AH13" s="96">
        <f t="shared" ca="1" si="23"/>
        <v>60.667999999999999</v>
      </c>
      <c r="AI13" s="20">
        <f t="shared" ca="1" si="24"/>
        <v>60.659000000000006</v>
      </c>
      <c r="AJ13" s="20">
        <f t="shared" ca="1" si="25"/>
        <v>54.926000000000002</v>
      </c>
      <c r="AK13" s="20">
        <f t="shared" ca="1" si="26"/>
        <v>51.498999999999995</v>
      </c>
      <c r="AL13" s="20">
        <f t="shared" ca="1" si="27"/>
        <v>50.406000000000006</v>
      </c>
      <c r="AM13" s="20">
        <f t="shared" ca="1" si="28"/>
        <v>72.686000000000007</v>
      </c>
      <c r="AN13" s="20">
        <f t="shared" ca="1" si="29"/>
        <v>70.620999999999995</v>
      </c>
      <c r="AO13" s="20">
        <f t="shared" ca="1" si="30"/>
        <v>60.396999999999998</v>
      </c>
      <c r="AP13" s="20">
        <f t="shared" ca="1" si="31"/>
        <v>53.753999999999998</v>
      </c>
      <c r="AQ13" s="20">
        <f t="shared" ca="1" si="32"/>
        <v>54.269000000000005</v>
      </c>
      <c r="AR13" s="20">
        <f t="shared" ca="1" si="33"/>
        <v>51.63</v>
      </c>
      <c r="AS13" s="20">
        <f t="shared" ca="1" si="34"/>
        <v>48.478000000000002</v>
      </c>
      <c r="AT13" s="20">
        <f t="shared" ca="1" si="35"/>
        <v>88.974999999999994</v>
      </c>
      <c r="AU13" s="20">
        <f t="shared" ca="1" si="36"/>
        <v>84.467999999999989</v>
      </c>
      <c r="AV13" s="20">
        <f t="shared" ca="1" si="37"/>
        <v>81.225999999999999</v>
      </c>
      <c r="AW13" s="20">
        <f t="shared" ca="1" si="38"/>
        <v>80.885000000000005</v>
      </c>
      <c r="AX13" s="20">
        <f t="shared" ca="1" si="39"/>
        <v>77.471000000000004</v>
      </c>
      <c r="AY13" s="20">
        <f t="shared" ca="1" si="40"/>
        <v>67.153999999999996</v>
      </c>
      <c r="AZ13" s="443"/>
      <c r="BA13" s="188"/>
      <c r="BB13" s="188"/>
      <c r="BC13" s="188"/>
      <c r="BD13" s="188"/>
      <c r="BE13" s="188"/>
      <c r="BF13" s="34"/>
      <c r="BG13" s="21">
        <f t="shared" ca="1" si="47"/>
        <v>70.084000000000003</v>
      </c>
      <c r="BH13" s="21">
        <f t="shared" ca="1" si="48"/>
        <v>63.783000000000001</v>
      </c>
      <c r="BI13" s="21">
        <f t="shared" ca="1" si="49"/>
        <v>54.622</v>
      </c>
      <c r="BJ13" s="440"/>
      <c r="BK13" s="21">
        <f t="shared" ca="1" si="50"/>
        <v>51.08</v>
      </c>
      <c r="BL13" s="21">
        <f t="shared" ca="1" si="125"/>
        <v>49.152000000000001</v>
      </c>
      <c r="BM13" s="21">
        <f t="shared" ca="1" si="52"/>
        <v>50.028000000000006</v>
      </c>
      <c r="BN13" s="442"/>
      <c r="BO13" s="442"/>
      <c r="BP13" s="32">
        <f t="shared" ca="1" si="79"/>
        <v>950</v>
      </c>
      <c r="BQ13" s="129">
        <f t="shared" ca="1" si="139"/>
        <v>500</v>
      </c>
      <c r="BR13" s="34"/>
      <c r="BS13" s="34"/>
      <c r="BT13" s="4">
        <f t="shared" ca="1" si="80"/>
        <v>300</v>
      </c>
      <c r="BU13" s="4">
        <f t="shared" ca="1" si="81"/>
        <v>140</v>
      </c>
      <c r="BV13" s="34"/>
      <c r="BW13" s="4">
        <f t="shared" ca="1" si="82"/>
        <v>140</v>
      </c>
      <c r="BX13" s="7">
        <f t="shared" ca="1" si="83"/>
        <v>500</v>
      </c>
      <c r="BY13" s="4">
        <f t="shared" ca="1" si="122"/>
        <v>25</v>
      </c>
      <c r="BZ13" s="4">
        <f t="shared" ca="1" si="84"/>
        <v>20</v>
      </c>
      <c r="CA13" s="4">
        <f t="shared" ca="1" si="140"/>
        <v>3100</v>
      </c>
      <c r="CB13" s="4">
        <f t="shared" ca="1" si="85"/>
        <v>2200</v>
      </c>
      <c r="CC13" s="4">
        <f t="shared" ca="1" si="86"/>
        <v>12</v>
      </c>
      <c r="CD13" s="4">
        <f t="shared" ca="1" si="87"/>
        <v>12</v>
      </c>
      <c r="CE13" s="4">
        <f t="shared" ca="1" si="88"/>
        <v>250</v>
      </c>
      <c r="CF13" s="4">
        <f t="shared" ca="1" si="89"/>
        <v>2300</v>
      </c>
      <c r="CG13" s="4">
        <f t="shared" ca="1" si="90"/>
        <v>12</v>
      </c>
      <c r="CH13" s="4">
        <f t="shared" ca="1" si="91"/>
        <v>520</v>
      </c>
      <c r="CI13" s="4">
        <f t="shared" ca="1" si="92"/>
        <v>140</v>
      </c>
      <c r="CJ13" s="4">
        <f t="shared" ca="1" si="93"/>
        <v>12</v>
      </c>
      <c r="CK13" s="4">
        <f t="shared" ca="1" si="94"/>
        <v>15</v>
      </c>
      <c r="CL13" s="4">
        <f t="shared" ca="1" si="95"/>
        <v>900</v>
      </c>
      <c r="CM13" s="4">
        <f t="shared" ca="1" si="96"/>
        <v>1200</v>
      </c>
      <c r="CN13" s="4">
        <f t="shared" ca="1" si="97"/>
        <v>12</v>
      </c>
      <c r="CO13" s="34"/>
      <c r="CP13" s="4">
        <f t="shared" ca="1" si="98"/>
        <v>500</v>
      </c>
      <c r="CQ13" s="4">
        <f t="shared" ca="1" si="99"/>
        <v>2800</v>
      </c>
      <c r="CR13" s="4">
        <f t="shared" ca="1" si="100"/>
        <v>2300</v>
      </c>
      <c r="CS13" s="4">
        <f t="shared" ca="1" si="101"/>
        <v>8</v>
      </c>
      <c r="CT13" s="4">
        <f t="shared" ca="1" si="102"/>
        <v>40</v>
      </c>
      <c r="CU13" s="4">
        <f t="shared" ca="1" si="103"/>
        <v>75</v>
      </c>
      <c r="CV13" s="4">
        <f t="shared" ca="1" si="104"/>
        <v>25</v>
      </c>
      <c r="CW13" s="4">
        <f t="shared" ca="1" si="105"/>
        <v>8</v>
      </c>
      <c r="CX13" s="4">
        <f t="shared" ca="1" si="106"/>
        <v>12</v>
      </c>
      <c r="CY13" s="4">
        <f t="shared" ca="1" si="107"/>
        <v>900</v>
      </c>
      <c r="CZ13" s="4">
        <f t="shared" ca="1" si="108"/>
        <v>3000</v>
      </c>
      <c r="DA13" s="4">
        <f t="shared" ca="1" si="109"/>
        <v>15</v>
      </c>
      <c r="DB13" s="4">
        <f t="shared" ca="1" si="110"/>
        <v>100</v>
      </c>
      <c r="DC13" s="4">
        <f t="shared" ca="1" si="111"/>
        <v>130</v>
      </c>
      <c r="DD13" s="4">
        <f t="shared" ca="1" si="112"/>
        <v>70</v>
      </c>
      <c r="DE13" s="4">
        <f t="shared" ca="1" si="123"/>
        <v>30</v>
      </c>
      <c r="DF13" s="4">
        <f t="shared" ca="1" si="61"/>
        <v>120</v>
      </c>
      <c r="DG13" s="4">
        <f t="shared" ca="1" si="62"/>
        <v>1200</v>
      </c>
      <c r="DH13" s="4">
        <f t="shared" ca="1" si="63"/>
        <v>40</v>
      </c>
      <c r="DI13" s="4">
        <f t="shared" ca="1" si="64"/>
        <v>1500</v>
      </c>
      <c r="DJ13" s="4">
        <f t="shared" ca="1" si="65"/>
        <v>1000</v>
      </c>
      <c r="DK13" s="34"/>
      <c r="DL13" s="34"/>
      <c r="DM13" s="34"/>
      <c r="DN13" s="34"/>
      <c r="DO13" s="34"/>
      <c r="DP13" s="34"/>
      <c r="DQ13" s="34"/>
      <c r="DR13" s="4">
        <f t="shared" ca="1" si="113"/>
        <v>12</v>
      </c>
      <c r="DS13" s="4">
        <f t="shared" ca="1" si="114"/>
        <v>12</v>
      </c>
      <c r="DT13" s="4">
        <f t="shared" ca="1" si="115"/>
        <v>15</v>
      </c>
      <c r="DU13" s="34"/>
      <c r="DV13" s="7">
        <f t="shared" ca="1" si="116"/>
        <v>200</v>
      </c>
      <c r="DW13" s="130">
        <f t="shared" ref="DW13:DW54" ca="1" si="141">INDIRECT($A13&amp;"!$F$53")</f>
        <v>10</v>
      </c>
      <c r="DX13" s="130">
        <f t="shared" ca="1" si="117"/>
        <v>8</v>
      </c>
      <c r="DY13" s="4">
        <f t="shared" ca="1" si="118"/>
        <v>10</v>
      </c>
      <c r="DZ13" s="4">
        <f t="shared" ca="1" si="119"/>
        <v>280</v>
      </c>
      <c r="EA13" s="4">
        <f t="shared" ca="1" si="120"/>
        <v>280</v>
      </c>
      <c r="EB13" s="4">
        <f t="shared" ca="1" si="121"/>
        <v>280</v>
      </c>
      <c r="ED13" s="449"/>
      <c r="EE13" s="12" t="s">
        <v>149</v>
      </c>
      <c r="EF13" s="13">
        <v>88.841999999999999</v>
      </c>
    </row>
    <row r="14" spans="1:136" x14ac:dyDescent="0.15">
      <c r="A14" s="6" t="s">
        <v>321</v>
      </c>
      <c r="B14" s="3">
        <f t="shared" ca="1" si="74"/>
        <v>44278</v>
      </c>
      <c r="C14" s="34"/>
      <c r="D14" s="34"/>
      <c r="E14" s="20">
        <f t="shared" ca="1" si="0"/>
        <v>54.606999999999999</v>
      </c>
      <c r="F14" s="20">
        <f t="shared" ca="1" si="75"/>
        <v>50.581000000000003</v>
      </c>
      <c r="G14" s="34"/>
      <c r="H14" s="34"/>
      <c r="I14" s="20">
        <f t="shared" ca="1" si="1"/>
        <v>52.60199999999999</v>
      </c>
      <c r="J14" s="20">
        <f t="shared" ca="1" si="2"/>
        <v>46.478999999999999</v>
      </c>
      <c r="K14" s="34"/>
      <c r="L14" s="20">
        <f t="shared" ca="1" si="4"/>
        <v>71.825999999999993</v>
      </c>
      <c r="M14" s="20">
        <f t="shared" ca="1" si="5"/>
        <v>64.555000000000007</v>
      </c>
      <c r="N14" s="95">
        <f t="shared" ca="1" si="6"/>
        <v>72.352999999999994</v>
      </c>
      <c r="O14" s="20">
        <f t="shared" ca="1" si="7"/>
        <v>65.528000000000006</v>
      </c>
      <c r="P14" s="4">
        <f t="shared" ca="1" si="8"/>
        <v>57.292999999999992</v>
      </c>
      <c r="Q14" s="20">
        <f t="shared" ca="1" si="9"/>
        <v>54.39</v>
      </c>
      <c r="R14" s="20">
        <f t="shared" ca="1" si="10"/>
        <v>51.372999999999998</v>
      </c>
      <c r="S14" s="20">
        <f t="shared" ca="1" si="11"/>
        <v>65.652000000000001</v>
      </c>
      <c r="T14" s="20">
        <f t="shared" ca="1" si="12"/>
        <v>56.186000000000007</v>
      </c>
      <c r="U14" s="20">
        <f t="shared" ca="1" si="13"/>
        <v>52.254000000000005</v>
      </c>
      <c r="V14" s="20">
        <f t="shared" ca="1" si="14"/>
        <v>50.241</v>
      </c>
      <c r="W14" s="20">
        <f t="shared" ca="1" si="76"/>
        <v>51.655999999999999</v>
      </c>
      <c r="X14" s="20">
        <f t="shared" ca="1" si="77"/>
        <v>54.667000000000002</v>
      </c>
      <c r="Y14" s="95">
        <f t="shared" ca="1" si="15"/>
        <v>54.916000000000004</v>
      </c>
      <c r="Z14" s="20">
        <f t="shared" ca="1" si="78"/>
        <v>49.095999999999997</v>
      </c>
      <c r="AA14" s="20">
        <f t="shared" ca="1" si="16"/>
        <v>51.355000000000004</v>
      </c>
      <c r="AB14" s="20">
        <f t="shared" ca="1" si="17"/>
        <v>49.939</v>
      </c>
      <c r="AC14" s="20">
        <f t="shared" ca="1" si="18"/>
        <v>50.018000000000001</v>
      </c>
      <c r="AD14" s="4">
        <f t="shared" ca="1" si="19"/>
        <v>79.25</v>
      </c>
      <c r="AE14" s="20">
        <f t="shared" ca="1" si="20"/>
        <v>71.963999999999999</v>
      </c>
      <c r="AF14" s="20">
        <f t="shared" ca="1" si="21"/>
        <v>73.14</v>
      </c>
      <c r="AG14" s="20">
        <f t="shared" ca="1" si="22"/>
        <v>67.246999999999986</v>
      </c>
      <c r="AH14" s="96">
        <f t="shared" ca="1" si="23"/>
        <v>60.742000000000004</v>
      </c>
      <c r="AI14" s="20">
        <f t="shared" ca="1" si="24"/>
        <v>60.688000000000002</v>
      </c>
      <c r="AJ14" s="20">
        <f t="shared" ca="1" si="25"/>
        <v>54.921999999999997</v>
      </c>
      <c r="AK14" s="20">
        <f t="shared" ca="1" si="26"/>
        <v>51.454999999999998</v>
      </c>
      <c r="AL14" s="20">
        <f t="shared" ca="1" si="27"/>
        <v>50.394000000000005</v>
      </c>
      <c r="AM14" s="20">
        <f t="shared" ca="1" si="28"/>
        <v>72.707999999999998</v>
      </c>
      <c r="AN14" s="20">
        <f t="shared" ca="1" si="29"/>
        <v>70.62</v>
      </c>
      <c r="AO14" s="20">
        <f t="shared" ca="1" si="30"/>
        <v>60.367999999999995</v>
      </c>
      <c r="AP14" s="20">
        <f t="shared" ca="1" si="31"/>
        <v>53.864999999999995</v>
      </c>
      <c r="AQ14" s="20">
        <f t="shared" ca="1" si="32"/>
        <v>54.358000000000004</v>
      </c>
      <c r="AR14" s="20">
        <f t="shared" ca="1" si="33"/>
        <v>52.088999999999999</v>
      </c>
      <c r="AS14" s="20">
        <f t="shared" ca="1" si="34"/>
        <v>48.108000000000004</v>
      </c>
      <c r="AT14" s="20">
        <f t="shared" ca="1" si="35"/>
        <v>89.412999999999997</v>
      </c>
      <c r="AU14" s="20">
        <f t="shared" ca="1" si="36"/>
        <v>84.878</v>
      </c>
      <c r="AV14" s="20">
        <f t="shared" ca="1" si="37"/>
        <v>81.204999999999998</v>
      </c>
      <c r="AW14" s="20">
        <f t="shared" ca="1" si="38"/>
        <v>80.850999999999999</v>
      </c>
      <c r="AX14" s="20">
        <f t="shared" ca="1" si="39"/>
        <v>77.355999999999995</v>
      </c>
      <c r="AY14" s="20">
        <f t="shared" ca="1" si="40"/>
        <v>67.063000000000002</v>
      </c>
      <c r="AZ14" s="443"/>
      <c r="BA14" s="188"/>
      <c r="BB14" s="188"/>
      <c r="BC14" s="188"/>
      <c r="BD14" s="188"/>
      <c r="BE14" s="188"/>
      <c r="BF14" s="34"/>
      <c r="BG14" s="21">
        <f t="shared" ca="1" si="47"/>
        <v>70.061999999999998</v>
      </c>
      <c r="BH14" s="21">
        <f t="shared" ca="1" si="48"/>
        <v>63.697000000000003</v>
      </c>
      <c r="BI14" s="21">
        <f t="shared" ca="1" si="49"/>
        <v>54.5</v>
      </c>
      <c r="BJ14" s="440"/>
      <c r="BK14" s="21">
        <f t="shared" ca="1" si="50"/>
        <v>49.421999999999997</v>
      </c>
      <c r="BL14" s="21">
        <f t="shared" ca="1" si="125"/>
        <v>49.484000000000009</v>
      </c>
      <c r="BM14" s="21">
        <f t="shared" ca="1" si="52"/>
        <v>50.016000000000005</v>
      </c>
      <c r="BN14" s="442"/>
      <c r="BO14" s="442"/>
      <c r="BP14" s="32">
        <f t="shared" ca="1" si="79"/>
        <v>850</v>
      </c>
      <c r="BQ14" s="129">
        <f t="shared" ca="1" si="139"/>
        <v>480</v>
      </c>
      <c r="BR14" s="34"/>
      <c r="BS14" s="34"/>
      <c r="BT14" s="4">
        <f t="shared" ca="1" si="80"/>
        <v>350</v>
      </c>
      <c r="BU14" s="4">
        <f t="shared" ca="1" si="81"/>
        <v>160</v>
      </c>
      <c r="BV14" s="34"/>
      <c r="BW14" s="4">
        <f t="shared" ca="1" si="82"/>
        <v>150</v>
      </c>
      <c r="BX14" s="7">
        <f t="shared" ca="1" si="83"/>
        <v>400</v>
      </c>
      <c r="BY14" s="4">
        <f t="shared" ca="1" si="122"/>
        <v>8</v>
      </c>
      <c r="BZ14" s="4">
        <f t="shared" ca="1" si="84"/>
        <v>12</v>
      </c>
      <c r="CA14" s="4">
        <f t="shared" ca="1" si="140"/>
        <v>3200</v>
      </c>
      <c r="CB14" s="4">
        <f t="shared" ca="1" si="85"/>
        <v>2400</v>
      </c>
      <c r="CC14" s="4">
        <f t="shared" ca="1" si="86"/>
        <v>12</v>
      </c>
      <c r="CD14" s="4">
        <f t="shared" ca="1" si="87"/>
        <v>15</v>
      </c>
      <c r="CE14" s="4">
        <f t="shared" ca="1" si="88"/>
        <v>200</v>
      </c>
      <c r="CF14" s="4">
        <f t="shared" ca="1" si="89"/>
        <v>2400</v>
      </c>
      <c r="CG14" s="4">
        <f t="shared" ca="1" si="90"/>
        <v>12</v>
      </c>
      <c r="CH14" s="4">
        <f t="shared" ca="1" si="91"/>
        <v>450</v>
      </c>
      <c r="CI14" s="4">
        <f t="shared" ca="1" si="92"/>
        <v>140</v>
      </c>
      <c r="CJ14" s="4">
        <f t="shared" ca="1" si="93"/>
        <v>15</v>
      </c>
      <c r="CK14" s="4">
        <f t="shared" ca="1" si="94"/>
        <v>15</v>
      </c>
      <c r="CL14" s="4">
        <f t="shared" ca="1" si="95"/>
        <v>480</v>
      </c>
      <c r="CM14" s="4">
        <f t="shared" ca="1" si="96"/>
        <v>1100</v>
      </c>
      <c r="CN14" s="4">
        <f t="shared" ca="1" si="97"/>
        <v>12</v>
      </c>
      <c r="CO14" s="34"/>
      <c r="CP14" s="4">
        <f t="shared" ca="1" si="98"/>
        <v>500</v>
      </c>
      <c r="CQ14" s="4">
        <f t="shared" ca="1" si="99"/>
        <v>3200</v>
      </c>
      <c r="CR14" s="4">
        <f t="shared" ca="1" si="100"/>
        <v>2000</v>
      </c>
      <c r="CS14" s="4">
        <f t="shared" ca="1" si="101"/>
        <v>10</v>
      </c>
      <c r="CT14" s="4">
        <f t="shared" ca="1" si="102"/>
        <v>35</v>
      </c>
      <c r="CU14" s="4">
        <f t="shared" ca="1" si="103"/>
        <v>90</v>
      </c>
      <c r="CV14" s="4">
        <f t="shared" ca="1" si="104"/>
        <v>25</v>
      </c>
      <c r="CW14" s="4">
        <f t="shared" ca="1" si="105"/>
        <v>8</v>
      </c>
      <c r="CX14" s="4">
        <f t="shared" ca="1" si="106"/>
        <v>12</v>
      </c>
      <c r="CY14" s="4">
        <f t="shared" ca="1" si="107"/>
        <v>900</v>
      </c>
      <c r="CZ14" s="4">
        <f t="shared" ca="1" si="108"/>
        <v>4000</v>
      </c>
      <c r="DA14" s="4">
        <f t="shared" ca="1" si="109"/>
        <v>12</v>
      </c>
      <c r="DB14" s="4">
        <f t="shared" ca="1" si="110"/>
        <v>130</v>
      </c>
      <c r="DC14" s="4">
        <f t="shared" ca="1" si="111"/>
        <v>140</v>
      </c>
      <c r="DD14" s="4">
        <f t="shared" ca="1" si="112"/>
        <v>70</v>
      </c>
      <c r="DE14" s="4">
        <f t="shared" ca="1" si="123"/>
        <v>50</v>
      </c>
      <c r="DF14" s="4">
        <f t="shared" ca="1" si="61"/>
        <v>130</v>
      </c>
      <c r="DG14" s="4">
        <f t="shared" ca="1" si="62"/>
        <v>550</v>
      </c>
      <c r="DH14" s="4">
        <f t="shared" ca="1" si="63"/>
        <v>40</v>
      </c>
      <c r="DI14" s="4">
        <f t="shared" ca="1" si="64"/>
        <v>1500</v>
      </c>
      <c r="DJ14" s="4">
        <f t="shared" ca="1" si="65"/>
        <v>1300</v>
      </c>
      <c r="DK14" s="34"/>
      <c r="DL14" s="34"/>
      <c r="DM14" s="34"/>
      <c r="DN14" s="34"/>
      <c r="DO14" s="34"/>
      <c r="DP14" s="34"/>
      <c r="DQ14" s="34"/>
      <c r="DR14" s="4">
        <f t="shared" ca="1" si="113"/>
        <v>12</v>
      </c>
      <c r="DS14" s="4">
        <f t="shared" ca="1" si="114"/>
        <v>12</v>
      </c>
      <c r="DT14" s="4">
        <f t="shared" ca="1" si="115"/>
        <v>12</v>
      </c>
      <c r="DU14" s="34"/>
      <c r="DV14" s="7">
        <f t="shared" ca="1" si="116"/>
        <v>220</v>
      </c>
      <c r="DW14" s="130">
        <f t="shared" ca="1" si="141"/>
        <v>8</v>
      </c>
      <c r="DX14" s="130">
        <f t="shared" ca="1" si="117"/>
        <v>8</v>
      </c>
      <c r="DY14" s="4">
        <f t="shared" ca="1" si="118"/>
        <v>8</v>
      </c>
      <c r="DZ14" s="4">
        <f t="shared" ca="1" si="119"/>
        <v>450</v>
      </c>
      <c r="EA14" s="4">
        <f t="shared" ca="1" si="120"/>
        <v>400</v>
      </c>
      <c r="EB14" s="4">
        <f t="shared" ca="1" si="121"/>
        <v>420</v>
      </c>
      <c r="ED14" s="447" t="s">
        <v>30</v>
      </c>
      <c r="EE14" s="9" t="s">
        <v>150</v>
      </c>
      <c r="EF14" s="10">
        <v>75.694999999999993</v>
      </c>
    </row>
    <row r="15" spans="1:136" x14ac:dyDescent="0.15">
      <c r="A15" s="6" t="s">
        <v>325</v>
      </c>
      <c r="B15" s="3">
        <f t="shared" ca="1" si="74"/>
        <v>44284</v>
      </c>
      <c r="C15" s="34"/>
      <c r="D15" s="34"/>
      <c r="E15" s="20">
        <f t="shared" ca="1" si="0"/>
        <v>54.698999999999998</v>
      </c>
      <c r="F15" s="20">
        <f t="shared" ca="1" si="75"/>
        <v>50.657000000000004</v>
      </c>
      <c r="G15" s="34"/>
      <c r="H15" s="34"/>
      <c r="I15" s="20">
        <f t="shared" ca="1" si="1"/>
        <v>52.602999999999994</v>
      </c>
      <c r="J15" s="20">
        <f t="shared" ca="1" si="2"/>
        <v>46.521000000000001</v>
      </c>
      <c r="K15" s="34"/>
      <c r="L15" s="20">
        <f t="shared" ca="1" si="4"/>
        <v>72.001999999999995</v>
      </c>
      <c r="M15" s="20">
        <f t="shared" ca="1" si="5"/>
        <v>64.626000000000005</v>
      </c>
      <c r="N15" s="95">
        <f t="shared" ca="1" si="6"/>
        <v>72.806999999999988</v>
      </c>
      <c r="O15" s="20">
        <f t="shared" ca="1" si="7"/>
        <v>65.584000000000003</v>
      </c>
      <c r="P15" s="4">
        <f t="shared" ca="1" si="8"/>
        <v>57.291999999999994</v>
      </c>
      <c r="Q15" s="20">
        <f t="shared" ca="1" si="9"/>
        <v>54.609000000000002</v>
      </c>
      <c r="R15" s="20">
        <f t="shared" ca="1" si="10"/>
        <v>51.458999999999996</v>
      </c>
      <c r="S15" s="20">
        <f t="shared" ca="1" si="11"/>
        <v>66.195999999999998</v>
      </c>
      <c r="T15" s="20">
        <f t="shared" ca="1" si="12"/>
        <v>56.328000000000003</v>
      </c>
      <c r="U15" s="20">
        <f t="shared" ca="1" si="13"/>
        <v>52.354000000000006</v>
      </c>
      <c r="V15" s="20">
        <f t="shared" ca="1" si="14"/>
        <v>50.344999999999999</v>
      </c>
      <c r="W15" s="20">
        <f t="shared" ca="1" si="76"/>
        <v>51.756</v>
      </c>
      <c r="X15" s="20">
        <f t="shared" ca="1" si="77"/>
        <v>54.558</v>
      </c>
      <c r="Y15" s="95">
        <f t="shared" ca="1" si="15"/>
        <v>55.618000000000002</v>
      </c>
      <c r="Z15" s="20">
        <f t="shared" ca="1" si="78"/>
        <v>49.141999999999996</v>
      </c>
      <c r="AA15" s="20">
        <f t="shared" ca="1" si="16"/>
        <v>51.695</v>
      </c>
      <c r="AB15" s="20">
        <f t="shared" ca="1" si="17"/>
        <v>50.112000000000002</v>
      </c>
      <c r="AC15" s="20">
        <f t="shared" ca="1" si="18"/>
        <v>50.213999999999999</v>
      </c>
      <c r="AD15" s="4">
        <f t="shared" ca="1" si="19"/>
        <v>79.256</v>
      </c>
      <c r="AE15" s="20">
        <f t="shared" ca="1" si="20"/>
        <v>71.924999999999997</v>
      </c>
      <c r="AF15" s="20">
        <f t="shared" ca="1" si="21"/>
        <v>73.307000000000002</v>
      </c>
      <c r="AG15" s="20">
        <f t="shared" ca="1" si="22"/>
        <v>67.412000000000006</v>
      </c>
      <c r="AH15" s="96">
        <f t="shared" ca="1" si="23"/>
        <v>60.923999999999999</v>
      </c>
      <c r="AI15" s="20">
        <f t="shared" ca="1" si="24"/>
        <v>60.883000000000003</v>
      </c>
      <c r="AJ15" s="20">
        <f t="shared" ca="1" si="25"/>
        <v>55.073999999999998</v>
      </c>
      <c r="AK15" s="20">
        <f t="shared" ca="1" si="26"/>
        <v>51.564999999999998</v>
      </c>
      <c r="AL15" s="20">
        <f t="shared" ca="1" si="27"/>
        <v>50.541000000000004</v>
      </c>
      <c r="AM15" s="20">
        <f t="shared" ca="1" si="28"/>
        <v>73.067000000000007</v>
      </c>
      <c r="AN15" s="20">
        <f t="shared" ca="1" si="29"/>
        <v>70.676999999999992</v>
      </c>
      <c r="AO15" s="20">
        <f t="shared" ca="1" si="30"/>
        <v>60.460999999999999</v>
      </c>
      <c r="AP15" s="20">
        <f t="shared" ca="1" si="31"/>
        <v>53.947000000000003</v>
      </c>
      <c r="AQ15" s="20">
        <f t="shared" ca="1" si="32"/>
        <v>55.809000000000005</v>
      </c>
      <c r="AR15" s="20">
        <f t="shared" ca="1" si="33"/>
        <v>52.067</v>
      </c>
      <c r="AS15" s="20">
        <f t="shared" ca="1" si="34"/>
        <v>48.169000000000004</v>
      </c>
      <c r="AT15" s="20">
        <f t="shared" ca="1" si="35"/>
        <v>93.096000000000004</v>
      </c>
      <c r="AU15" s="20">
        <f t="shared" ca="1" si="36"/>
        <v>85.347999999999999</v>
      </c>
      <c r="AV15" s="20">
        <f t="shared" ca="1" si="37"/>
        <v>80.960000000000008</v>
      </c>
      <c r="AW15" s="20">
        <f t="shared" ca="1" si="38"/>
        <v>80.597999999999999</v>
      </c>
      <c r="AX15" s="20">
        <f t="shared" ca="1" si="39"/>
        <v>77.457899999999995</v>
      </c>
      <c r="AY15" s="20">
        <f t="shared" ca="1" si="40"/>
        <v>67.3</v>
      </c>
      <c r="AZ15" s="443"/>
      <c r="BA15" s="188"/>
      <c r="BB15" s="188"/>
      <c r="BC15" s="188"/>
      <c r="BD15" s="188"/>
      <c r="BE15" s="188"/>
      <c r="BF15" s="34"/>
      <c r="BG15" s="21">
        <f t="shared" ca="1" si="47"/>
        <v>70.126000000000005</v>
      </c>
      <c r="BH15" s="21">
        <f t="shared" ca="1" si="48"/>
        <v>63.846000000000004</v>
      </c>
      <c r="BI15" s="21">
        <f t="shared" ca="1" si="49"/>
        <v>54.596999999999994</v>
      </c>
      <c r="BJ15" s="440"/>
      <c r="BK15" s="21">
        <f t="shared" ca="1" si="50"/>
        <v>49.399000000000001</v>
      </c>
      <c r="BL15" s="21">
        <f t="shared" ca="1" si="125"/>
        <v>61.507000000000005</v>
      </c>
      <c r="BM15" s="21">
        <f t="shared" ca="1" si="52"/>
        <v>50.211000000000006</v>
      </c>
      <c r="BN15" s="442"/>
      <c r="BO15" s="442"/>
      <c r="BP15" s="32">
        <f t="shared" ca="1" si="79"/>
        <v>950</v>
      </c>
      <c r="BQ15" s="129">
        <f t="shared" ca="1" si="139"/>
        <v>350</v>
      </c>
      <c r="BR15" s="34"/>
      <c r="BS15" s="34"/>
      <c r="BT15" s="4">
        <f t="shared" ca="1" si="80"/>
        <v>350</v>
      </c>
      <c r="BU15" s="4">
        <f t="shared" ca="1" si="81"/>
        <v>140</v>
      </c>
      <c r="BV15" s="34"/>
      <c r="BW15" s="4">
        <f t="shared" ca="1" si="82"/>
        <v>170</v>
      </c>
      <c r="BX15" s="7">
        <f t="shared" ca="1" si="83"/>
        <v>320</v>
      </c>
      <c r="BY15" s="4">
        <f t="shared" ca="1" si="122"/>
        <v>5</v>
      </c>
      <c r="BZ15" s="4">
        <f t="shared" ca="1" si="84"/>
        <v>12</v>
      </c>
      <c r="CA15" s="4">
        <f t="shared" ca="1" si="140"/>
        <v>3600</v>
      </c>
      <c r="CB15" s="4">
        <f t="shared" ca="1" si="85"/>
        <v>2600</v>
      </c>
      <c r="CC15" s="4">
        <f t="shared" ca="1" si="86"/>
        <v>12</v>
      </c>
      <c r="CD15" s="4">
        <f t="shared" ca="1" si="87"/>
        <v>12</v>
      </c>
      <c r="CE15" s="4">
        <f t="shared" ca="1" si="88"/>
        <v>170</v>
      </c>
      <c r="CF15" s="4">
        <f t="shared" ca="1" si="89"/>
        <v>2300</v>
      </c>
      <c r="CG15" s="4">
        <f t="shared" ca="1" si="90"/>
        <v>12</v>
      </c>
      <c r="CH15" s="4">
        <f t="shared" ca="1" si="91"/>
        <v>450</v>
      </c>
      <c r="CI15" s="4">
        <f t="shared" ca="1" si="92"/>
        <v>150</v>
      </c>
      <c r="CJ15" s="4">
        <f t="shared" ca="1" si="93"/>
        <v>15</v>
      </c>
      <c r="CK15" s="4">
        <f t="shared" ca="1" si="94"/>
        <v>15</v>
      </c>
      <c r="CL15" s="4">
        <f t="shared" ca="1" si="95"/>
        <v>350</v>
      </c>
      <c r="CM15" s="4">
        <f t="shared" ca="1" si="96"/>
        <v>900</v>
      </c>
      <c r="CN15" s="4">
        <f t="shared" ca="1" si="97"/>
        <v>10</v>
      </c>
      <c r="CO15" s="34"/>
      <c r="CP15" s="4">
        <f t="shared" ca="1" si="98"/>
        <v>520</v>
      </c>
      <c r="CQ15" s="4">
        <f t="shared" ca="1" si="99"/>
        <v>3300</v>
      </c>
      <c r="CR15" s="4">
        <f t="shared" ca="1" si="100"/>
        <v>2600</v>
      </c>
      <c r="CS15" s="4">
        <f t="shared" ca="1" si="101"/>
        <v>8</v>
      </c>
      <c r="CT15" s="4">
        <f t="shared" ca="1" si="102"/>
        <v>30</v>
      </c>
      <c r="CU15" s="4">
        <f t="shared" ca="1" si="103"/>
        <v>60</v>
      </c>
      <c r="CV15" s="4">
        <f t="shared" ca="1" si="104"/>
        <v>20</v>
      </c>
      <c r="CW15" s="4">
        <f t="shared" ca="1" si="105"/>
        <v>8</v>
      </c>
      <c r="CX15" s="4">
        <f t="shared" ca="1" si="106"/>
        <v>10</v>
      </c>
      <c r="CY15" s="4">
        <f t="shared" ca="1" si="107"/>
        <v>1100</v>
      </c>
      <c r="CZ15" s="4">
        <f t="shared" ca="1" si="108"/>
        <v>4000</v>
      </c>
      <c r="DA15" s="4">
        <f t="shared" ca="1" si="109"/>
        <v>12</v>
      </c>
      <c r="DB15" s="4">
        <f t="shared" ca="1" si="110"/>
        <v>150</v>
      </c>
      <c r="DC15" s="4">
        <f t="shared" ca="1" si="111"/>
        <v>150</v>
      </c>
      <c r="DD15" s="4">
        <f t="shared" ca="1" si="112"/>
        <v>75</v>
      </c>
      <c r="DE15" s="4">
        <f t="shared" ca="1" si="123"/>
        <v>30</v>
      </c>
      <c r="DF15" s="4">
        <f t="shared" ca="1" si="61"/>
        <v>140</v>
      </c>
      <c r="DG15" s="4">
        <f t="shared" ca="1" si="62"/>
        <v>600</v>
      </c>
      <c r="DH15" s="4">
        <f t="shared" ca="1" si="63"/>
        <v>50</v>
      </c>
      <c r="DI15" s="4">
        <f t="shared" ca="1" si="64"/>
        <v>1600</v>
      </c>
      <c r="DJ15" s="4">
        <f t="shared" ca="1" si="65"/>
        <v>1100</v>
      </c>
      <c r="DK15" s="34"/>
      <c r="DL15" s="34"/>
      <c r="DM15" s="34"/>
      <c r="DN15" s="34"/>
      <c r="DO15" s="34"/>
      <c r="DP15" s="34"/>
      <c r="DQ15" s="34"/>
      <c r="DR15" s="4">
        <f t="shared" ca="1" si="113"/>
        <v>10</v>
      </c>
      <c r="DS15" s="4">
        <f t="shared" ca="1" si="114"/>
        <v>10</v>
      </c>
      <c r="DT15" s="4">
        <f t="shared" ca="1" si="115"/>
        <v>12</v>
      </c>
      <c r="DU15" s="34"/>
      <c r="DV15" s="7">
        <f t="shared" ca="1" si="116"/>
        <v>300</v>
      </c>
      <c r="DW15" s="130">
        <f t="shared" ca="1" si="141"/>
        <v>8</v>
      </c>
      <c r="DX15" s="130">
        <f t="shared" ca="1" si="117"/>
        <v>3</v>
      </c>
      <c r="DY15" s="4">
        <f t="shared" ca="1" si="118"/>
        <v>3</v>
      </c>
      <c r="DZ15" s="4">
        <f t="shared" ca="1" si="119"/>
        <v>350</v>
      </c>
      <c r="EA15" s="4">
        <f t="shared" ca="1" si="120"/>
        <v>520</v>
      </c>
      <c r="EB15" s="4">
        <f t="shared" ca="1" si="121"/>
        <v>480</v>
      </c>
      <c r="ED15" s="448"/>
      <c r="EE15" t="s">
        <v>151</v>
      </c>
      <c r="EF15" s="11">
        <v>76.572000000000003</v>
      </c>
    </row>
    <row r="16" spans="1:136" x14ac:dyDescent="0.15">
      <c r="A16" s="6" t="s">
        <v>326</v>
      </c>
      <c r="B16" s="3">
        <f t="shared" ca="1" si="74"/>
        <v>44291</v>
      </c>
      <c r="C16" s="34"/>
      <c r="D16" s="34"/>
      <c r="E16" s="20">
        <f t="shared" ca="1" si="0"/>
        <v>54.75</v>
      </c>
      <c r="F16" s="20">
        <f t="shared" ca="1" si="75"/>
        <v>50.774000000000001</v>
      </c>
      <c r="G16" s="34"/>
      <c r="H16" s="34"/>
      <c r="I16" s="20">
        <f t="shared" ca="1" si="1"/>
        <v>52.755999999999993</v>
      </c>
      <c r="J16" s="20">
        <f t="shared" ca="1" si="2"/>
        <v>46.606999999999999</v>
      </c>
      <c r="K16" s="34"/>
      <c r="L16" s="20">
        <f t="shared" ca="1" si="4"/>
        <v>71.959000000000003</v>
      </c>
      <c r="M16" s="20">
        <f t="shared" ca="1" si="5"/>
        <v>64.649000000000001</v>
      </c>
      <c r="N16" s="95">
        <f t="shared" ca="1" si="6"/>
        <v>73.646999999999991</v>
      </c>
      <c r="O16" s="20">
        <f t="shared" ca="1" si="7"/>
        <v>66.585999999999999</v>
      </c>
      <c r="P16" s="4">
        <f t="shared" ca="1" si="8"/>
        <v>57.297999999999995</v>
      </c>
      <c r="Q16" s="20">
        <f t="shared" ca="1" si="9"/>
        <v>54.594000000000001</v>
      </c>
      <c r="R16" s="20">
        <f t="shared" ca="1" si="10"/>
        <v>51.525999999999996</v>
      </c>
      <c r="S16" s="20">
        <f t="shared" ca="1" si="11"/>
        <v>67.162000000000006</v>
      </c>
      <c r="T16" s="20">
        <f t="shared" ca="1" si="12"/>
        <v>56.481000000000009</v>
      </c>
      <c r="U16" s="20">
        <f t="shared" ca="1" si="13"/>
        <v>52.346000000000004</v>
      </c>
      <c r="V16" s="20">
        <f t="shared" ca="1" si="14"/>
        <v>50.394999999999996</v>
      </c>
      <c r="W16" s="20">
        <f t="shared" ca="1" si="76"/>
        <v>51.774999999999999</v>
      </c>
      <c r="X16" s="20">
        <f t="shared" ca="1" si="77"/>
        <v>54.620000000000005</v>
      </c>
      <c r="Y16" s="95">
        <f t="shared" ca="1" si="15"/>
        <v>56.180000000000007</v>
      </c>
      <c r="Z16" s="20">
        <f t="shared" ca="1" si="78"/>
        <v>49.22</v>
      </c>
      <c r="AA16" s="20">
        <f t="shared" ca="1" si="16"/>
        <v>51.618000000000002</v>
      </c>
      <c r="AB16" s="20">
        <f t="shared" ca="1" si="17"/>
        <v>50.027999999999999</v>
      </c>
      <c r="AC16" s="20">
        <f t="shared" ca="1" si="18"/>
        <v>50.155000000000001</v>
      </c>
      <c r="AD16" s="4">
        <f t="shared" ca="1" si="19"/>
        <v>79.257000000000005</v>
      </c>
      <c r="AE16" s="20">
        <f t="shared" ca="1" si="20"/>
        <v>71.903999999999996</v>
      </c>
      <c r="AF16" s="20">
        <f t="shared" ca="1" si="21"/>
        <v>73.254999999999995</v>
      </c>
      <c r="AG16" s="20">
        <f t="shared" ca="1" si="22"/>
        <v>67.371999999999986</v>
      </c>
      <c r="AH16" s="96">
        <f t="shared" ca="1" si="23"/>
        <v>60.92</v>
      </c>
      <c r="AI16" s="20">
        <f t="shared" ca="1" si="24"/>
        <v>60.903000000000006</v>
      </c>
      <c r="AJ16" s="20">
        <f t="shared" ca="1" si="25"/>
        <v>55.085999999999999</v>
      </c>
      <c r="AK16" s="20">
        <f t="shared" ca="1" si="26"/>
        <v>51.522999999999996</v>
      </c>
      <c r="AL16" s="20">
        <f t="shared" ca="1" si="27"/>
        <v>50.540000000000006</v>
      </c>
      <c r="AM16" s="20">
        <f t="shared" ca="1" si="28"/>
        <v>73.125</v>
      </c>
      <c r="AN16" s="20">
        <f t="shared" ca="1" si="29"/>
        <v>70.751999999999995</v>
      </c>
      <c r="AO16" s="20">
        <f t="shared" ca="1" si="30"/>
        <v>60.396000000000001</v>
      </c>
      <c r="AP16" s="20">
        <f t="shared" ca="1" si="31"/>
        <v>54.028999999999996</v>
      </c>
      <c r="AQ16" s="20">
        <f t="shared" ca="1" si="32"/>
        <v>56.169000000000004</v>
      </c>
      <c r="AR16" s="20">
        <f t="shared" ca="1" si="33"/>
        <v>52.142000000000003</v>
      </c>
      <c r="AS16" s="20">
        <f t="shared" ca="1" si="34"/>
        <v>48.241</v>
      </c>
      <c r="AT16" s="20">
        <f t="shared" ca="1" si="35"/>
        <v>91.114999999999995</v>
      </c>
      <c r="AU16" s="20">
        <f t="shared" ca="1" si="36"/>
        <v>86.44</v>
      </c>
      <c r="AV16" s="20">
        <f t="shared" ca="1" si="37"/>
        <v>81.185000000000002</v>
      </c>
      <c r="AW16" s="20">
        <f t="shared" ca="1" si="38"/>
        <v>81.061000000000007</v>
      </c>
      <c r="AX16" s="20">
        <f t="shared" ca="1" si="39"/>
        <v>77.364000000000004</v>
      </c>
      <c r="AY16" s="20">
        <f t="shared" ca="1" si="40"/>
        <v>67.162999999999997</v>
      </c>
      <c r="AZ16" s="443"/>
      <c r="BA16" s="188"/>
      <c r="BB16" s="188"/>
      <c r="BC16" s="188"/>
      <c r="BD16" s="188"/>
      <c r="BE16" s="188"/>
      <c r="BF16" s="34"/>
      <c r="BG16" s="21">
        <f t="shared" ca="1" si="47"/>
        <v>70.108999999999995</v>
      </c>
      <c r="BH16" s="21">
        <f t="shared" ca="1" si="48"/>
        <v>63.808</v>
      </c>
      <c r="BI16" s="21">
        <f t="shared" ca="1" si="49"/>
        <v>54.572999999999993</v>
      </c>
      <c r="BJ16" s="440"/>
      <c r="BK16" s="21">
        <f t="shared" ca="1" si="50"/>
        <v>49.576000000000001</v>
      </c>
      <c r="BL16" s="21">
        <f t="shared" ca="1" si="125"/>
        <v>59.533000000000001</v>
      </c>
      <c r="BM16" s="21">
        <f t="shared" ca="1" si="52"/>
        <v>50.136000000000003</v>
      </c>
      <c r="BN16" s="442"/>
      <c r="BO16" s="442"/>
      <c r="BP16" s="32">
        <f t="shared" ca="1" si="79"/>
        <v>800</v>
      </c>
      <c r="BQ16" s="129">
        <f t="shared" ca="1" si="139"/>
        <v>520</v>
      </c>
      <c r="BR16" s="34"/>
      <c r="BS16" s="34"/>
      <c r="BT16" s="4">
        <f t="shared" ca="1" si="80"/>
        <v>380</v>
      </c>
      <c r="BU16" s="4">
        <f t="shared" ca="1" si="81"/>
        <v>140</v>
      </c>
      <c r="BV16" s="34"/>
      <c r="BW16" s="4">
        <f t="shared" ca="1" si="82"/>
        <v>150</v>
      </c>
      <c r="BX16" s="7">
        <f t="shared" ca="1" si="83"/>
        <v>500</v>
      </c>
      <c r="BY16" s="4">
        <f t="shared" ca="1" si="122"/>
        <v>6</v>
      </c>
      <c r="BZ16" s="4">
        <f t="shared" ca="1" si="84"/>
        <v>12</v>
      </c>
      <c r="CA16" s="4">
        <f t="shared" ca="1" si="140"/>
        <v>4000</v>
      </c>
      <c r="CB16" s="4">
        <f t="shared" ca="1" si="85"/>
        <v>2500</v>
      </c>
      <c r="CC16" s="4">
        <f t="shared" ca="1" si="86"/>
        <v>12</v>
      </c>
      <c r="CD16" s="4">
        <f t="shared" ca="1" si="87"/>
        <v>12</v>
      </c>
      <c r="CE16" s="4">
        <f t="shared" ca="1" si="88"/>
        <v>200</v>
      </c>
      <c r="CF16" s="4">
        <f t="shared" ca="1" si="89"/>
        <v>2200</v>
      </c>
      <c r="CG16" s="4">
        <f t="shared" ca="1" si="90"/>
        <v>8</v>
      </c>
      <c r="CH16" s="4">
        <f t="shared" ca="1" si="91"/>
        <v>480</v>
      </c>
      <c r="CI16" s="4">
        <f t="shared" ca="1" si="92"/>
        <v>130</v>
      </c>
      <c r="CJ16" s="4">
        <f t="shared" ca="1" si="93"/>
        <v>15</v>
      </c>
      <c r="CK16" s="4">
        <f t="shared" ca="1" si="94"/>
        <v>12</v>
      </c>
      <c r="CL16" s="4">
        <f t="shared" ca="1" si="95"/>
        <v>450</v>
      </c>
      <c r="CM16" s="4">
        <f t="shared" ca="1" si="96"/>
        <v>1100</v>
      </c>
      <c r="CN16" s="4">
        <f t="shared" ca="1" si="97"/>
        <v>12</v>
      </c>
      <c r="CO16" s="34"/>
      <c r="CP16" s="4">
        <f t="shared" ca="1" si="98"/>
        <v>600</v>
      </c>
      <c r="CQ16" s="4">
        <f t="shared" ca="1" si="99"/>
        <v>2300</v>
      </c>
      <c r="CR16" s="4">
        <f t="shared" ca="1" si="100"/>
        <v>1600</v>
      </c>
      <c r="CS16" s="4">
        <f t="shared" ca="1" si="101"/>
        <v>10</v>
      </c>
      <c r="CT16" s="4">
        <f t="shared" ca="1" si="102"/>
        <v>25</v>
      </c>
      <c r="CU16" s="4">
        <f t="shared" ca="1" si="103"/>
        <v>35</v>
      </c>
      <c r="CV16" s="4">
        <f t="shared" ca="1" si="104"/>
        <v>30</v>
      </c>
      <c r="CW16" s="4">
        <f t="shared" ca="1" si="105"/>
        <v>5</v>
      </c>
      <c r="CX16" s="4">
        <f t="shared" ca="1" si="106"/>
        <v>10</v>
      </c>
      <c r="CY16" s="4">
        <f t="shared" ca="1" si="107"/>
        <v>900</v>
      </c>
      <c r="CZ16" s="4">
        <f t="shared" ca="1" si="108"/>
        <v>3600</v>
      </c>
      <c r="DA16" s="4">
        <f t="shared" ca="1" si="109"/>
        <v>15</v>
      </c>
      <c r="DB16" s="4">
        <f t="shared" ca="1" si="110"/>
        <v>180</v>
      </c>
      <c r="DC16" s="4">
        <f t="shared" ca="1" si="111"/>
        <v>200</v>
      </c>
      <c r="DD16" s="4">
        <f t="shared" ca="1" si="112"/>
        <v>70</v>
      </c>
      <c r="DE16" s="4">
        <f t="shared" ca="1" si="123"/>
        <v>60</v>
      </c>
      <c r="DF16" s="4">
        <f t="shared" ca="1" si="61"/>
        <v>120</v>
      </c>
      <c r="DG16" s="4">
        <f t="shared" ca="1" si="62"/>
        <v>350</v>
      </c>
      <c r="DH16" s="4">
        <f t="shared" ca="1" si="63"/>
        <v>40</v>
      </c>
      <c r="DI16" s="4">
        <f t="shared" ca="1" si="64"/>
        <v>1400</v>
      </c>
      <c r="DJ16" s="4">
        <f t="shared" ca="1" si="65"/>
        <v>1200</v>
      </c>
      <c r="DK16" s="34"/>
      <c r="DL16" s="34"/>
      <c r="DM16" s="34"/>
      <c r="DN16" s="34"/>
      <c r="DO16" s="34"/>
      <c r="DP16" s="34"/>
      <c r="DQ16" s="34"/>
      <c r="DR16" s="4">
        <f t="shared" ca="1" si="113"/>
        <v>10</v>
      </c>
      <c r="DS16" s="4">
        <f t="shared" ca="1" si="114"/>
        <v>10</v>
      </c>
      <c r="DT16" s="4">
        <f t="shared" ca="1" si="115"/>
        <v>10</v>
      </c>
      <c r="DU16" s="34"/>
      <c r="DV16" s="7">
        <f t="shared" ca="1" si="116"/>
        <v>180</v>
      </c>
      <c r="DW16" s="130">
        <f t="shared" ca="1" si="141"/>
        <v>3</v>
      </c>
      <c r="DX16" s="130">
        <f t="shared" ca="1" si="117"/>
        <v>1</v>
      </c>
      <c r="DY16" s="4">
        <f t="shared" ca="1" si="118"/>
        <v>1</v>
      </c>
      <c r="DZ16" s="4">
        <f t="shared" ca="1" si="119"/>
        <v>500</v>
      </c>
      <c r="EA16" s="4">
        <f t="shared" ca="1" si="120"/>
        <v>520</v>
      </c>
      <c r="EB16" s="4">
        <f t="shared" ca="1" si="121"/>
        <v>550</v>
      </c>
      <c r="ED16" s="448"/>
      <c r="EE16" t="s">
        <v>152</v>
      </c>
      <c r="EF16" s="11">
        <v>76.572999999999993</v>
      </c>
    </row>
    <row r="17" spans="1:136" x14ac:dyDescent="0.15">
      <c r="A17" s="6" t="s">
        <v>327</v>
      </c>
      <c r="B17" s="3">
        <f t="shared" ca="1" si="74"/>
        <v>44298</v>
      </c>
      <c r="C17" s="34"/>
      <c r="D17" s="34"/>
      <c r="E17" s="20">
        <f t="shared" ca="1" si="0"/>
        <v>54.861999999999995</v>
      </c>
      <c r="F17" s="20">
        <f t="shared" ca="1" si="75"/>
        <v>50.971000000000004</v>
      </c>
      <c r="G17" s="34"/>
      <c r="H17" s="34"/>
      <c r="I17" s="20">
        <f t="shared" ca="1" si="1"/>
        <v>52.553999999999995</v>
      </c>
      <c r="J17" s="20">
        <f t="shared" ca="1" si="2"/>
        <v>46.540999999999997</v>
      </c>
      <c r="K17" s="34"/>
      <c r="L17" s="20">
        <f t="shared" ca="1" si="4"/>
        <v>71.531000000000006</v>
      </c>
      <c r="M17" s="20">
        <f t="shared" ca="1" si="5"/>
        <v>64.405000000000001</v>
      </c>
      <c r="N17" s="95">
        <f t="shared" ca="1" si="6"/>
        <v>71.645999999999987</v>
      </c>
      <c r="O17" s="20">
        <f t="shared" ca="1" si="7"/>
        <v>66.67</v>
      </c>
      <c r="P17" s="4">
        <f t="shared" ca="1" si="8"/>
        <v>57.215999999999994</v>
      </c>
      <c r="Q17" s="20">
        <f t="shared" ca="1" si="9"/>
        <v>54.42</v>
      </c>
      <c r="R17" s="20">
        <f t="shared" ca="1" si="10"/>
        <v>51.600999999999999</v>
      </c>
      <c r="S17" s="20">
        <f t="shared" ca="1" si="11"/>
        <v>65.557000000000002</v>
      </c>
      <c r="T17" s="20">
        <f t="shared" ca="1" si="12"/>
        <v>56.532000000000004</v>
      </c>
      <c r="U17" s="20">
        <f t="shared" ca="1" si="13"/>
        <v>52.294000000000004</v>
      </c>
      <c r="V17" s="20">
        <f t="shared" ca="1" si="14"/>
        <v>50.382999999999996</v>
      </c>
      <c r="W17" s="20">
        <f t="shared" ca="1" si="76"/>
        <v>52.037999999999997</v>
      </c>
      <c r="X17" s="20">
        <f t="shared" ca="1" si="77"/>
        <v>54.894000000000005</v>
      </c>
      <c r="Y17" s="95">
        <f t="shared" ca="1" si="15"/>
        <v>54.581000000000003</v>
      </c>
      <c r="Z17" s="20">
        <f t="shared" ca="1" si="78"/>
        <v>49.283000000000001</v>
      </c>
      <c r="AA17" s="20">
        <f t="shared" ca="1" si="16"/>
        <v>51.325000000000003</v>
      </c>
      <c r="AB17" s="20">
        <f t="shared" ca="1" si="17"/>
        <v>49.98</v>
      </c>
      <c r="AC17" s="20">
        <f t="shared" ca="1" si="18"/>
        <v>50.152999999999999</v>
      </c>
      <c r="AD17" s="4">
        <f t="shared" ca="1" si="19"/>
        <v>79.257999999999996</v>
      </c>
      <c r="AE17" s="20">
        <f t="shared" ca="1" si="20"/>
        <v>71.831000000000003</v>
      </c>
      <c r="AF17" s="20">
        <f t="shared" ca="1" si="21"/>
        <v>73.105999999999995</v>
      </c>
      <c r="AG17" s="20">
        <f t="shared" ca="1" si="22"/>
        <v>67.185000000000002</v>
      </c>
      <c r="AH17" s="96">
        <f t="shared" ca="1" si="23"/>
        <v>60.89</v>
      </c>
      <c r="AI17" s="20">
        <f t="shared" ca="1" si="24"/>
        <v>60.986000000000004</v>
      </c>
      <c r="AJ17" s="20">
        <f t="shared" ca="1" si="25"/>
        <v>55.225999999999999</v>
      </c>
      <c r="AK17" s="20">
        <f t="shared" ca="1" si="26"/>
        <v>51.532999999999994</v>
      </c>
      <c r="AL17" s="20">
        <f t="shared" ca="1" si="27"/>
        <v>50.570999999999998</v>
      </c>
      <c r="AM17" s="20">
        <f t="shared" ca="1" si="28"/>
        <v>73.117999999999995</v>
      </c>
      <c r="AN17" s="20">
        <f t="shared" ca="1" si="29"/>
        <v>70.716999999999999</v>
      </c>
      <c r="AO17" s="20">
        <f t="shared" ca="1" si="30"/>
        <v>60.372</v>
      </c>
      <c r="AP17" s="20">
        <f t="shared" ca="1" si="31"/>
        <v>54.147999999999996</v>
      </c>
      <c r="AQ17" s="20">
        <f t="shared" ca="1" si="32"/>
        <v>56.119</v>
      </c>
      <c r="AR17" s="20">
        <f t="shared" ca="1" si="33"/>
        <v>52.454999999999998</v>
      </c>
      <c r="AS17" s="20">
        <f t="shared" ca="1" si="34"/>
        <v>48.293000000000006</v>
      </c>
      <c r="AT17" s="20">
        <f t="shared" ca="1" si="35"/>
        <v>88.432999999999993</v>
      </c>
      <c r="AU17" s="20">
        <f t="shared" ca="1" si="36"/>
        <v>84.49799999999999</v>
      </c>
      <c r="AV17" s="20">
        <f t="shared" ca="1" si="37"/>
        <v>80.924999999999997</v>
      </c>
      <c r="AW17" s="20">
        <f t="shared" ca="1" si="38"/>
        <v>80.39</v>
      </c>
      <c r="AX17" s="20">
        <f t="shared" ca="1" si="39"/>
        <v>77.271999999999991</v>
      </c>
      <c r="AY17" s="20">
        <f t="shared" ca="1" si="40"/>
        <v>67.102000000000004</v>
      </c>
      <c r="AZ17" s="443"/>
      <c r="BA17" s="188"/>
      <c r="BB17" s="188"/>
      <c r="BC17" s="188"/>
      <c r="BD17" s="188"/>
      <c r="BE17" s="188"/>
      <c r="BF17" s="34"/>
      <c r="BG17" s="21">
        <f t="shared" ca="1" si="47"/>
        <v>70.054999999999993</v>
      </c>
      <c r="BH17" s="21">
        <f t="shared" ca="1" si="48"/>
        <v>63.619</v>
      </c>
      <c r="BI17" s="21">
        <f t="shared" ca="1" si="49"/>
        <v>54.512</v>
      </c>
      <c r="BJ17" s="440"/>
      <c r="BK17" s="21">
        <f t="shared" ca="1" si="50"/>
        <v>49.89</v>
      </c>
      <c r="BL17" s="21">
        <f t="shared" ca="1" si="125"/>
        <v>47.815000000000005</v>
      </c>
      <c r="BM17" s="21">
        <f t="shared" ca="1" si="52"/>
        <v>50.132000000000005</v>
      </c>
      <c r="BN17" s="442"/>
      <c r="BO17" s="442"/>
      <c r="BP17" s="32">
        <f t="shared" ca="1" si="79"/>
        <v>900</v>
      </c>
      <c r="BQ17" s="129">
        <f t="shared" ca="1" si="139"/>
        <v>400</v>
      </c>
      <c r="BR17" s="34"/>
      <c r="BS17" s="34"/>
      <c r="BT17" s="4">
        <f t="shared" ca="1" si="80"/>
        <v>360</v>
      </c>
      <c r="BU17" s="4">
        <f t="shared" ca="1" si="81"/>
        <v>150</v>
      </c>
      <c r="BV17" s="34"/>
      <c r="BW17" s="4">
        <f t="shared" ca="1" si="82"/>
        <v>140</v>
      </c>
      <c r="BX17" s="7">
        <f t="shared" ca="1" si="83"/>
        <v>220</v>
      </c>
      <c r="BY17" s="4">
        <f t="shared" ca="1" si="122"/>
        <v>8</v>
      </c>
      <c r="BZ17" s="4">
        <f t="shared" ca="1" si="84"/>
        <v>10</v>
      </c>
      <c r="CA17" s="4">
        <f t="shared" ca="1" si="140"/>
        <v>3800</v>
      </c>
      <c r="CB17" s="4">
        <f t="shared" ca="1" si="85"/>
        <v>2200</v>
      </c>
      <c r="CC17" s="4">
        <f t="shared" ca="1" si="86"/>
        <v>12</v>
      </c>
      <c r="CD17" s="4">
        <f t="shared" ca="1" si="87"/>
        <v>25</v>
      </c>
      <c r="CE17" s="4">
        <f t="shared" ca="1" si="88"/>
        <v>200</v>
      </c>
      <c r="CF17" s="4">
        <f t="shared" ca="1" si="89"/>
        <v>2300</v>
      </c>
      <c r="CG17" s="4">
        <f t="shared" ca="1" si="90"/>
        <v>10</v>
      </c>
      <c r="CH17" s="4">
        <f t="shared" ca="1" si="91"/>
        <v>480</v>
      </c>
      <c r="CI17" s="4">
        <f t="shared" ca="1" si="92"/>
        <v>150</v>
      </c>
      <c r="CJ17" s="4">
        <f t="shared" ca="1" si="93"/>
        <v>20</v>
      </c>
      <c r="CK17" s="4">
        <f t="shared" ca="1" si="94"/>
        <v>12</v>
      </c>
      <c r="CL17" s="4">
        <f t="shared" ca="1" si="95"/>
        <v>500</v>
      </c>
      <c r="CM17" s="4">
        <f t="shared" ca="1" si="96"/>
        <v>1150</v>
      </c>
      <c r="CN17" s="4">
        <f t="shared" ca="1" si="97"/>
        <v>12</v>
      </c>
      <c r="CO17" s="34"/>
      <c r="CP17" s="4">
        <f t="shared" ca="1" si="98"/>
        <v>600</v>
      </c>
      <c r="CQ17" s="4">
        <f t="shared" ca="1" si="99"/>
        <v>2800</v>
      </c>
      <c r="CR17" s="4">
        <f t="shared" ca="1" si="100"/>
        <v>1800</v>
      </c>
      <c r="CS17" s="4">
        <f t="shared" ca="1" si="101"/>
        <v>8</v>
      </c>
      <c r="CT17" s="4">
        <f t="shared" ca="1" si="102"/>
        <v>12</v>
      </c>
      <c r="CU17" s="4">
        <f t="shared" ca="1" si="103"/>
        <v>30</v>
      </c>
      <c r="CV17" s="4">
        <f t="shared" ca="1" si="104"/>
        <v>20</v>
      </c>
      <c r="CW17" s="4">
        <f t="shared" ca="1" si="105"/>
        <v>5</v>
      </c>
      <c r="CX17" s="4">
        <f t="shared" ca="1" si="106"/>
        <v>12</v>
      </c>
      <c r="CY17" s="4">
        <f t="shared" ca="1" si="107"/>
        <v>1100</v>
      </c>
      <c r="CZ17" s="4">
        <f t="shared" ca="1" si="108"/>
        <v>3800</v>
      </c>
      <c r="DA17" s="4">
        <f t="shared" ca="1" si="109"/>
        <v>12</v>
      </c>
      <c r="DB17" s="4">
        <f t="shared" ca="1" si="110"/>
        <v>380</v>
      </c>
      <c r="DC17" s="4">
        <f t="shared" ca="1" si="111"/>
        <v>190</v>
      </c>
      <c r="DD17" s="4">
        <f t="shared" ca="1" si="112"/>
        <v>75</v>
      </c>
      <c r="DE17" s="4">
        <f t="shared" ca="1" si="123"/>
        <v>130</v>
      </c>
      <c r="DF17" s="4">
        <f t="shared" ca="1" si="61"/>
        <v>130</v>
      </c>
      <c r="DG17" s="4">
        <f t="shared" ca="1" si="62"/>
        <v>320</v>
      </c>
      <c r="DH17" s="4">
        <f t="shared" ca="1" si="63"/>
        <v>50</v>
      </c>
      <c r="DI17" s="4">
        <f t="shared" ca="1" si="64"/>
        <v>1500</v>
      </c>
      <c r="DJ17" s="4">
        <f t="shared" ca="1" si="65"/>
        <v>1200</v>
      </c>
      <c r="DK17" s="34"/>
      <c r="DL17" s="34"/>
      <c r="DM17" s="34"/>
      <c r="DN17" s="34"/>
      <c r="DO17" s="34"/>
      <c r="DP17" s="34"/>
      <c r="DQ17" s="34"/>
      <c r="DR17" s="4">
        <f t="shared" ca="1" si="113"/>
        <v>10</v>
      </c>
      <c r="DS17" s="4">
        <f t="shared" ca="1" si="114"/>
        <v>10</v>
      </c>
      <c r="DT17" s="4">
        <f t="shared" ca="1" si="115"/>
        <v>10</v>
      </c>
      <c r="DU17" s="34"/>
      <c r="DV17" s="7">
        <f t="shared" ca="1" si="116"/>
        <v>260</v>
      </c>
      <c r="DW17" s="441"/>
      <c r="DX17" s="130">
        <f t="shared" ca="1" si="117"/>
        <v>130</v>
      </c>
      <c r="DY17" s="4">
        <f t="shared" ca="1" si="118"/>
        <v>120</v>
      </c>
      <c r="DZ17" s="4">
        <f t="shared" ca="1" si="119"/>
        <v>550</v>
      </c>
      <c r="EA17" s="4">
        <f t="shared" ca="1" si="120"/>
        <v>400</v>
      </c>
      <c r="EB17" s="4">
        <f t="shared" ca="1" si="121"/>
        <v>450</v>
      </c>
      <c r="ED17" s="448"/>
      <c r="EE17" t="s">
        <v>153</v>
      </c>
      <c r="EF17" s="11">
        <v>76.572000000000003</v>
      </c>
    </row>
    <row r="18" spans="1:136" x14ac:dyDescent="0.15">
      <c r="A18" s="6" t="s">
        <v>330</v>
      </c>
      <c r="B18" s="3">
        <f t="shared" ca="1" si="74"/>
        <v>44305</v>
      </c>
      <c r="C18" s="34"/>
      <c r="D18" s="34"/>
      <c r="E18" s="20">
        <f t="shared" ca="1" si="0"/>
        <v>54.881999999999998</v>
      </c>
      <c r="F18" s="20">
        <f t="shared" ca="1" si="75"/>
        <v>51.369</v>
      </c>
      <c r="G18" s="34"/>
      <c r="H18" s="34"/>
      <c r="I18" s="20">
        <f t="shared" ca="1" si="1"/>
        <v>52.890999999999991</v>
      </c>
      <c r="J18" s="20">
        <f t="shared" ca="1" si="2"/>
        <v>47.098999999999997</v>
      </c>
      <c r="K18" s="34"/>
      <c r="L18" s="20">
        <f t="shared" ca="1" si="4"/>
        <v>72.024000000000001</v>
      </c>
      <c r="M18" s="20">
        <f t="shared" ca="1" si="5"/>
        <v>64.619</v>
      </c>
      <c r="N18" s="95">
        <f t="shared" ca="1" si="6"/>
        <v>72.064999999999998</v>
      </c>
      <c r="O18" s="20">
        <f t="shared" ca="1" si="7"/>
        <v>66.522000000000006</v>
      </c>
      <c r="P18" s="4">
        <f t="shared" ca="1" si="8"/>
        <v>57.314999999999998</v>
      </c>
      <c r="Q18" s="20">
        <f t="shared" ca="1" si="9"/>
        <v>54.602000000000004</v>
      </c>
      <c r="R18" s="20">
        <f t="shared" ca="1" si="10"/>
        <v>51.946999999999996</v>
      </c>
      <c r="S18" s="20">
        <f t="shared" ca="1" si="11"/>
        <v>64.694999999999993</v>
      </c>
      <c r="T18" s="20">
        <f t="shared" ca="1" si="12"/>
        <v>56.476000000000006</v>
      </c>
      <c r="U18" s="20">
        <f t="shared" ca="1" si="13"/>
        <v>52.328000000000003</v>
      </c>
      <c r="V18" s="20">
        <f t="shared" ca="1" si="14"/>
        <v>50.853000000000002</v>
      </c>
      <c r="W18" s="20">
        <f t="shared" ca="1" si="76"/>
        <v>52.716999999999999</v>
      </c>
      <c r="X18" s="20">
        <f t="shared" ca="1" si="77"/>
        <v>55.031000000000006</v>
      </c>
      <c r="Y18" s="95">
        <f t="shared" ca="1" si="15"/>
        <v>55.023000000000003</v>
      </c>
      <c r="Z18" s="20">
        <f t="shared" ca="1" si="78"/>
        <v>50.272999999999996</v>
      </c>
      <c r="AA18" s="20">
        <f t="shared" ca="1" si="16"/>
        <v>51.475000000000001</v>
      </c>
      <c r="AB18" s="20">
        <f t="shared" ca="1" si="17"/>
        <v>50.085999999999999</v>
      </c>
      <c r="AC18" s="20">
        <f t="shared" ca="1" si="18"/>
        <v>50.713000000000001</v>
      </c>
      <c r="AD18" s="4">
        <f t="shared" ca="1" si="19"/>
        <v>79.259999999999991</v>
      </c>
      <c r="AE18" s="20">
        <f t="shared" ca="1" si="20"/>
        <v>71.844999999999999</v>
      </c>
      <c r="AF18" s="20">
        <f t="shared" ca="1" si="21"/>
        <v>73.228000000000009</v>
      </c>
      <c r="AG18" s="20">
        <f t="shared" ca="1" si="22"/>
        <v>67.358999999999995</v>
      </c>
      <c r="AH18" s="96">
        <f t="shared" ca="1" si="23"/>
        <v>61.027999999999999</v>
      </c>
      <c r="AI18" s="20">
        <f t="shared" ca="1" si="24"/>
        <v>60.893000000000001</v>
      </c>
      <c r="AJ18" s="20">
        <f t="shared" ca="1" si="25"/>
        <v>54.95</v>
      </c>
      <c r="AK18" s="20">
        <f t="shared" ca="1" si="26"/>
        <v>51.548999999999992</v>
      </c>
      <c r="AL18" s="20">
        <f t="shared" ca="1" si="27"/>
        <v>51.222999999999999</v>
      </c>
      <c r="AM18" s="20">
        <f t="shared" ca="1" si="28"/>
        <v>73.161000000000001</v>
      </c>
      <c r="AN18" s="20">
        <f t="shared" ca="1" si="29"/>
        <v>70.807000000000002</v>
      </c>
      <c r="AO18" s="20">
        <f t="shared" ca="1" si="30"/>
        <v>60.451999999999998</v>
      </c>
      <c r="AP18" s="20">
        <f t="shared" ca="1" si="31"/>
        <v>54.393999999999998</v>
      </c>
      <c r="AQ18" s="20">
        <f t="shared" ca="1" si="32"/>
        <v>55.680000000000007</v>
      </c>
      <c r="AR18" s="20">
        <f t="shared" ca="1" si="33"/>
        <v>52.677</v>
      </c>
      <c r="AS18" s="20">
        <f t="shared" ca="1" si="34"/>
        <v>49.397000000000006</v>
      </c>
      <c r="AT18" s="20">
        <f t="shared" ca="1" si="35"/>
        <v>88.338999999999999</v>
      </c>
      <c r="AU18" s="20">
        <f t="shared" ca="1" si="36"/>
        <v>84.997</v>
      </c>
      <c r="AV18" s="20">
        <f t="shared" ca="1" si="37"/>
        <v>80.701999999999998</v>
      </c>
      <c r="AW18" s="20">
        <f t="shared" ca="1" si="38"/>
        <v>80.358000000000004</v>
      </c>
      <c r="AX18" s="20">
        <f t="shared" ca="1" si="39"/>
        <v>77.323999999999998</v>
      </c>
      <c r="AY18" s="20">
        <f t="shared" ca="1" si="40"/>
        <v>67.275000000000006</v>
      </c>
      <c r="AZ18" s="443"/>
      <c r="BA18" s="188"/>
      <c r="BB18" s="188"/>
      <c r="BC18" s="188"/>
      <c r="BD18" s="188"/>
      <c r="BE18" s="188"/>
      <c r="BF18" s="34"/>
      <c r="BG18" s="21">
        <f t="shared" ca="1" si="47"/>
        <v>70.09</v>
      </c>
      <c r="BH18" s="21">
        <f t="shared" ca="1" si="48"/>
        <v>63.780999999999999</v>
      </c>
      <c r="BI18" s="21">
        <f t="shared" ca="1" si="49"/>
        <v>54.631999999999998</v>
      </c>
      <c r="BJ18" s="440"/>
      <c r="BK18" s="21">
        <f t="shared" ca="1" si="50"/>
        <v>51.475000000000001</v>
      </c>
      <c r="BL18" s="21">
        <f t="shared" ca="1" si="125"/>
        <v>49.903000000000006</v>
      </c>
      <c r="BM18" s="21">
        <f t="shared" ca="1" si="52"/>
        <v>50.632000000000005</v>
      </c>
      <c r="BN18" s="442"/>
      <c r="BO18" s="442"/>
      <c r="BP18" s="32">
        <f t="shared" ca="1" si="79"/>
        <v>900</v>
      </c>
      <c r="BQ18" s="129">
        <f t="shared" ca="1" si="139"/>
        <v>520</v>
      </c>
      <c r="BR18" s="34"/>
      <c r="BS18" s="34"/>
      <c r="BT18" s="4">
        <f t="shared" ca="1" si="80"/>
        <v>350</v>
      </c>
      <c r="BU18" s="4">
        <f t="shared" ca="1" si="81"/>
        <v>130</v>
      </c>
      <c r="BV18" s="34"/>
      <c r="BW18" s="4">
        <f t="shared" ca="1" si="82"/>
        <v>180</v>
      </c>
      <c r="BX18" s="7">
        <f t="shared" ca="1" si="83"/>
        <v>400</v>
      </c>
      <c r="BY18" s="4">
        <f t="shared" ca="1" si="122"/>
        <v>8</v>
      </c>
      <c r="BZ18" s="4">
        <f t="shared" ca="1" si="84"/>
        <v>12</v>
      </c>
      <c r="CA18" s="4">
        <f t="shared" ca="1" si="140"/>
        <v>3500</v>
      </c>
      <c r="CB18" s="4">
        <f t="shared" ca="1" si="85"/>
        <v>2200</v>
      </c>
      <c r="CC18" s="4">
        <f t="shared" ca="1" si="86"/>
        <v>15</v>
      </c>
      <c r="CD18" s="4">
        <f t="shared" ca="1" si="87"/>
        <v>30</v>
      </c>
      <c r="CE18" s="4">
        <f t="shared" ca="1" si="88"/>
        <v>200</v>
      </c>
      <c r="CF18" s="4">
        <f t="shared" ca="1" si="89"/>
        <v>2000</v>
      </c>
      <c r="CG18" s="4">
        <f t="shared" ca="1" si="90"/>
        <v>10</v>
      </c>
      <c r="CH18" s="4">
        <f t="shared" ca="1" si="91"/>
        <v>380</v>
      </c>
      <c r="CI18" s="4">
        <f t="shared" ca="1" si="92"/>
        <v>180</v>
      </c>
      <c r="CJ18" s="4">
        <f t="shared" ca="1" si="93"/>
        <v>15</v>
      </c>
      <c r="CK18" s="4">
        <f t="shared" ca="1" si="94"/>
        <v>20</v>
      </c>
      <c r="CL18" s="4">
        <f t="shared" ca="1" si="95"/>
        <v>700</v>
      </c>
      <c r="CM18" s="4">
        <f t="shared" ca="1" si="96"/>
        <v>1300</v>
      </c>
      <c r="CN18" s="4">
        <f t="shared" ca="1" si="97"/>
        <v>12</v>
      </c>
      <c r="CO18" s="34"/>
      <c r="CP18" s="4">
        <f t="shared" ca="1" si="98"/>
        <v>520</v>
      </c>
      <c r="CQ18" s="4">
        <f t="shared" ca="1" si="99"/>
        <v>2800</v>
      </c>
      <c r="CR18" s="4">
        <f t="shared" ca="1" si="100"/>
        <v>2200</v>
      </c>
      <c r="CS18" s="4">
        <f t="shared" ca="1" si="101"/>
        <v>10</v>
      </c>
      <c r="CT18" s="4">
        <f t="shared" ca="1" si="102"/>
        <v>20</v>
      </c>
      <c r="CU18" s="4">
        <f t="shared" ca="1" si="103"/>
        <v>30</v>
      </c>
      <c r="CV18" s="4">
        <f t="shared" ca="1" si="104"/>
        <v>20</v>
      </c>
      <c r="CW18" s="4">
        <f t="shared" ca="1" si="105"/>
        <v>10</v>
      </c>
      <c r="CX18" s="4">
        <f t="shared" ca="1" si="106"/>
        <v>8</v>
      </c>
      <c r="CY18" s="4">
        <f t="shared" ca="1" si="107"/>
        <v>850</v>
      </c>
      <c r="CZ18" s="4">
        <f t="shared" ca="1" si="108"/>
        <v>3200</v>
      </c>
      <c r="DA18" s="4">
        <f t="shared" ca="1" si="109"/>
        <v>12</v>
      </c>
      <c r="DB18" s="4">
        <f t="shared" ca="1" si="110"/>
        <v>400</v>
      </c>
      <c r="DC18" s="4">
        <f t="shared" ca="1" si="111"/>
        <v>150</v>
      </c>
      <c r="DD18" s="4">
        <f t="shared" ca="1" si="112"/>
        <v>110</v>
      </c>
      <c r="DE18" s="4">
        <f t="shared" ca="1" si="123"/>
        <v>180</v>
      </c>
      <c r="DF18" s="4">
        <f t="shared" ca="1" si="61"/>
        <v>380</v>
      </c>
      <c r="DG18" s="4">
        <f t="shared" ca="1" si="62"/>
        <v>350</v>
      </c>
      <c r="DH18" s="4">
        <f t="shared" ca="1" si="63"/>
        <v>90</v>
      </c>
      <c r="DI18" s="4">
        <f t="shared" ca="1" si="64"/>
        <v>1500</v>
      </c>
      <c r="DJ18" s="4">
        <f t="shared" ca="1" si="65"/>
        <v>1300</v>
      </c>
      <c r="DK18" s="34"/>
      <c r="DL18" s="34"/>
      <c r="DM18" s="34"/>
      <c r="DN18" s="34"/>
      <c r="DO18" s="34"/>
      <c r="DP18" s="34"/>
      <c r="DQ18" s="34"/>
      <c r="DR18" s="4">
        <f t="shared" ca="1" si="113"/>
        <v>12</v>
      </c>
      <c r="DS18" s="4">
        <f t="shared" ca="1" si="114"/>
        <v>12</v>
      </c>
      <c r="DT18" s="4">
        <f t="shared" ca="1" si="115"/>
        <v>12</v>
      </c>
      <c r="DU18" s="34"/>
      <c r="DV18" s="7">
        <f t="shared" ca="1" si="116"/>
        <v>220</v>
      </c>
      <c r="DW18" s="130">
        <f t="shared" ca="1" si="141"/>
        <v>3</v>
      </c>
      <c r="DX18" s="130">
        <f t="shared" ca="1" si="117"/>
        <v>5</v>
      </c>
      <c r="DY18" s="4">
        <f t="shared" ca="1" si="118"/>
        <v>5</v>
      </c>
      <c r="DZ18" s="4">
        <f t="shared" ca="1" si="119"/>
        <v>380</v>
      </c>
      <c r="EA18" s="4">
        <f t="shared" ca="1" si="120"/>
        <v>350</v>
      </c>
      <c r="EB18" s="4">
        <f t="shared" ca="1" si="121"/>
        <v>320</v>
      </c>
      <c r="ED18" s="449"/>
      <c r="EE18" s="12" t="s">
        <v>154</v>
      </c>
      <c r="EF18" s="13">
        <v>76.638999999999996</v>
      </c>
    </row>
    <row r="19" spans="1:136" x14ac:dyDescent="0.15">
      <c r="A19" s="6" t="s">
        <v>331</v>
      </c>
      <c r="B19" s="3">
        <f t="shared" ca="1" si="74"/>
        <v>44312</v>
      </c>
      <c r="C19" s="34"/>
      <c r="D19" s="34"/>
      <c r="E19" s="20">
        <f t="shared" ca="1" si="0"/>
        <v>54.960999999999999</v>
      </c>
      <c r="F19" s="20">
        <f t="shared" ca="1" si="75"/>
        <v>51.6</v>
      </c>
      <c r="G19" s="34"/>
      <c r="H19" s="34"/>
      <c r="I19" s="20">
        <f t="shared" ca="1" si="1"/>
        <v>52.74499999999999</v>
      </c>
      <c r="J19" s="20">
        <f t="shared" ca="1" si="2"/>
        <v>47.242999999999995</v>
      </c>
      <c r="K19" s="34"/>
      <c r="L19" s="20">
        <f t="shared" ca="1" si="4"/>
        <v>71.959999999999994</v>
      </c>
      <c r="M19" s="20">
        <f t="shared" ca="1" si="5"/>
        <v>64.619</v>
      </c>
      <c r="N19" s="95">
        <f t="shared" ca="1" si="6"/>
        <v>71.586999999999989</v>
      </c>
      <c r="O19" s="20">
        <f t="shared" ca="1" si="7"/>
        <v>66.412000000000006</v>
      </c>
      <c r="P19" s="4">
        <f t="shared" ca="1" si="8"/>
        <v>57.258999999999993</v>
      </c>
      <c r="Q19" s="20">
        <f t="shared" ca="1" si="9"/>
        <v>54.510000000000005</v>
      </c>
      <c r="R19" s="20">
        <f t="shared" ca="1" si="10"/>
        <v>52.355999999999995</v>
      </c>
      <c r="S19" s="20">
        <f t="shared" ca="1" si="11"/>
        <v>63.823999999999998</v>
      </c>
      <c r="T19" s="20">
        <f t="shared" ca="1" si="12"/>
        <v>56.057000000000002</v>
      </c>
      <c r="U19" s="20">
        <f t="shared" ca="1" si="13"/>
        <v>52.291000000000004</v>
      </c>
      <c r="V19" s="20">
        <f t="shared" ca="1" si="14"/>
        <v>51.2</v>
      </c>
      <c r="W19" s="20">
        <f t="shared" ca="1" si="76"/>
        <v>53.89</v>
      </c>
      <c r="X19" s="20">
        <f t="shared" ca="1" si="77"/>
        <v>55.721000000000004</v>
      </c>
      <c r="Y19" s="95">
        <f t="shared" ca="1" si="15"/>
        <v>54.256</v>
      </c>
      <c r="Z19" s="20">
        <f t="shared" ca="1" si="78"/>
        <v>50.513999999999996</v>
      </c>
      <c r="AA19" s="20">
        <f t="shared" ca="1" si="16"/>
        <v>51.290000000000006</v>
      </c>
      <c r="AB19" s="20">
        <f t="shared" ca="1" si="17"/>
        <v>50.052999999999997</v>
      </c>
      <c r="AC19" s="20">
        <f t="shared" ca="1" si="18"/>
        <v>50.688000000000002</v>
      </c>
      <c r="AD19" s="4">
        <f t="shared" ca="1" si="19"/>
        <v>79.251000000000005</v>
      </c>
      <c r="AE19" s="20">
        <f t="shared" ca="1" si="20"/>
        <v>71.786000000000001</v>
      </c>
      <c r="AF19" s="20">
        <f t="shared" ca="1" si="21"/>
        <v>73.254000000000005</v>
      </c>
      <c r="AG19" s="20">
        <f t="shared" ca="1" si="22"/>
        <v>67.356999999999999</v>
      </c>
      <c r="AH19" s="96">
        <f t="shared" ca="1" si="23"/>
        <v>61.152999999999999</v>
      </c>
      <c r="AI19" s="20">
        <f t="shared" ca="1" si="24"/>
        <v>60.738</v>
      </c>
      <c r="AJ19" s="20">
        <f t="shared" ca="1" si="25"/>
        <v>55.052</v>
      </c>
      <c r="AK19" s="20">
        <f t="shared" ca="1" si="26"/>
        <v>51.504999999999995</v>
      </c>
      <c r="AL19" s="20">
        <f t="shared" ca="1" si="27"/>
        <v>51.218000000000004</v>
      </c>
      <c r="AM19" s="20">
        <f t="shared" ca="1" si="28"/>
        <v>73.085000000000008</v>
      </c>
      <c r="AN19" s="20">
        <f t="shared" ca="1" si="29"/>
        <v>70.742000000000004</v>
      </c>
      <c r="AO19" s="20">
        <f t="shared" ca="1" si="30"/>
        <v>60.435000000000002</v>
      </c>
      <c r="AP19" s="20">
        <f t="shared" ca="1" si="31"/>
        <v>54.707000000000001</v>
      </c>
      <c r="AQ19" s="20">
        <f t="shared" ca="1" si="32"/>
        <v>54.644000000000005</v>
      </c>
      <c r="AR19" s="20">
        <f t="shared" ca="1" si="33"/>
        <v>52.725000000000001</v>
      </c>
      <c r="AS19" s="20">
        <f t="shared" ca="1" si="34"/>
        <v>49.513000000000005</v>
      </c>
      <c r="AT19" s="20">
        <f t="shared" ca="1" si="35"/>
        <v>88.171999999999997</v>
      </c>
      <c r="AU19" s="20">
        <f t="shared" ca="1" si="36"/>
        <v>84.353999999999999</v>
      </c>
      <c r="AV19" s="20">
        <f t="shared" ca="1" si="37"/>
        <v>80.552999999999997</v>
      </c>
      <c r="AW19" s="20">
        <f t="shared" ca="1" si="38"/>
        <v>80.155000000000001</v>
      </c>
      <c r="AX19" s="20">
        <f t="shared" ca="1" si="39"/>
        <v>77.293999999999997</v>
      </c>
      <c r="AY19" s="20">
        <f t="shared" ca="1" si="40"/>
        <v>67.331999999999994</v>
      </c>
      <c r="AZ19" s="443"/>
      <c r="BA19" s="188"/>
      <c r="BB19" s="188"/>
      <c r="BC19" s="188"/>
      <c r="BD19" s="188"/>
      <c r="BE19" s="188"/>
      <c r="BF19" s="34"/>
      <c r="BG19" s="21">
        <f t="shared" ca="1" si="47"/>
        <v>70.045999999999992</v>
      </c>
      <c r="BH19" s="21">
        <f t="shared" ca="1" si="48"/>
        <v>63.759</v>
      </c>
      <c r="BI19" s="21">
        <f t="shared" ca="1" si="49"/>
        <v>57.059999999999995</v>
      </c>
      <c r="BJ19" s="440"/>
      <c r="BK19" s="21">
        <f t="shared" ca="1" si="50"/>
        <v>49.965000000000003</v>
      </c>
      <c r="BL19" s="21">
        <f t="shared" ca="1" si="125"/>
        <v>48.736000000000004</v>
      </c>
      <c r="BM19" s="21">
        <f t="shared" ca="1" si="52"/>
        <v>50.612000000000002</v>
      </c>
      <c r="BN19" s="442"/>
      <c r="BO19" s="442"/>
      <c r="BP19" s="32">
        <f t="shared" ca="1" si="79"/>
        <v>900</v>
      </c>
      <c r="BQ19" s="129">
        <f t="shared" ca="1" si="139"/>
        <v>560</v>
      </c>
      <c r="BR19" s="34"/>
      <c r="BS19" s="34"/>
      <c r="BT19" s="4">
        <f t="shared" ca="1" si="80"/>
        <v>300</v>
      </c>
      <c r="BU19" s="4">
        <f t="shared" ca="1" si="81"/>
        <v>140</v>
      </c>
      <c r="BV19" s="34"/>
      <c r="BW19" s="4">
        <f t="shared" ca="1" si="82"/>
        <v>160</v>
      </c>
      <c r="BX19" s="7">
        <f t="shared" ca="1" si="83"/>
        <v>480</v>
      </c>
      <c r="BY19" s="4">
        <f t="shared" ca="1" si="122"/>
        <v>5</v>
      </c>
      <c r="BZ19" s="4">
        <f t="shared" ca="1" si="84"/>
        <v>10</v>
      </c>
      <c r="CA19" s="4">
        <f t="shared" ca="1" si="140"/>
        <v>3300</v>
      </c>
      <c r="CB19" s="4">
        <f t="shared" ca="1" si="85"/>
        <v>2600</v>
      </c>
      <c r="CC19" s="4">
        <f t="shared" ca="1" si="86"/>
        <v>20</v>
      </c>
      <c r="CD19" s="4">
        <f t="shared" ca="1" si="87"/>
        <v>25</v>
      </c>
      <c r="CE19" s="4">
        <f t="shared" ca="1" si="88"/>
        <v>200</v>
      </c>
      <c r="CF19" s="4">
        <f t="shared" ca="1" si="89"/>
        <v>2300</v>
      </c>
      <c r="CG19" s="4">
        <f t="shared" ca="1" si="90"/>
        <v>10</v>
      </c>
      <c r="CH19" s="4">
        <f t="shared" ca="1" si="91"/>
        <v>500</v>
      </c>
      <c r="CI19" s="4">
        <f t="shared" ca="1" si="92"/>
        <v>140</v>
      </c>
      <c r="CJ19" s="4">
        <f t="shared" ca="1" si="93"/>
        <v>20</v>
      </c>
      <c r="CK19" s="4">
        <f t="shared" ca="1" si="94"/>
        <v>20</v>
      </c>
      <c r="CL19" s="4">
        <f t="shared" ca="1" si="95"/>
        <v>550</v>
      </c>
      <c r="CM19" s="4">
        <f t="shared" ca="1" si="96"/>
        <v>1200</v>
      </c>
      <c r="CN19" s="4">
        <f t="shared" ca="1" si="97"/>
        <v>12</v>
      </c>
      <c r="CO19" s="34"/>
      <c r="CP19" s="4">
        <f t="shared" ca="1" si="98"/>
        <v>550</v>
      </c>
      <c r="CQ19" s="4">
        <f t="shared" ca="1" si="99"/>
        <v>3000</v>
      </c>
      <c r="CR19" s="4">
        <f t="shared" ca="1" si="100"/>
        <v>2800</v>
      </c>
      <c r="CS19" s="4">
        <f t="shared" ca="1" si="101"/>
        <v>10</v>
      </c>
      <c r="CT19" s="4">
        <f t="shared" ca="1" si="102"/>
        <v>25</v>
      </c>
      <c r="CU19" s="4">
        <f t="shared" ca="1" si="103"/>
        <v>35</v>
      </c>
      <c r="CV19" s="4">
        <f t="shared" ca="1" si="104"/>
        <v>25</v>
      </c>
      <c r="CW19" s="4">
        <f t="shared" ca="1" si="105"/>
        <v>5</v>
      </c>
      <c r="CX19" s="4">
        <f t="shared" ca="1" si="106"/>
        <v>10</v>
      </c>
      <c r="CY19" s="4">
        <f t="shared" ca="1" si="107"/>
        <v>1100</v>
      </c>
      <c r="CZ19" s="4">
        <f t="shared" ca="1" si="108"/>
        <v>3600</v>
      </c>
      <c r="DA19" s="4">
        <f t="shared" ca="1" si="109"/>
        <v>12</v>
      </c>
      <c r="DB19" s="4">
        <f t="shared" ca="1" si="110"/>
        <v>250</v>
      </c>
      <c r="DC19" s="4">
        <f t="shared" ca="1" si="111"/>
        <v>170</v>
      </c>
      <c r="DD19" s="4">
        <f t="shared" ca="1" si="112"/>
        <v>100</v>
      </c>
      <c r="DE19" s="4">
        <f t="shared" ca="1" si="123"/>
        <v>190</v>
      </c>
      <c r="DF19" s="4">
        <f t="shared" ca="1" si="61"/>
        <v>400</v>
      </c>
      <c r="DG19" s="4">
        <f t="shared" ca="1" si="62"/>
        <v>380</v>
      </c>
      <c r="DH19" s="4">
        <f t="shared" ca="1" si="63"/>
        <v>75</v>
      </c>
      <c r="DI19" s="4">
        <f t="shared" ca="1" si="64"/>
        <v>1500</v>
      </c>
      <c r="DJ19" s="4">
        <f t="shared" ca="1" si="65"/>
        <v>1000</v>
      </c>
      <c r="DK19" s="34"/>
      <c r="DL19" s="34"/>
      <c r="DM19" s="34"/>
      <c r="DN19" s="34"/>
      <c r="DO19" s="34"/>
      <c r="DP19" s="34"/>
      <c r="DQ19" s="34"/>
      <c r="DR19" s="4">
        <f t="shared" ca="1" si="113"/>
        <v>12</v>
      </c>
      <c r="DS19" s="4">
        <f t="shared" ca="1" si="114"/>
        <v>12</v>
      </c>
      <c r="DT19" s="4">
        <f t="shared" ca="1" si="115"/>
        <v>15</v>
      </c>
      <c r="DU19" s="34"/>
      <c r="DV19" s="7">
        <f t="shared" ca="1" si="116"/>
        <v>200</v>
      </c>
      <c r="DW19" s="130">
        <f t="shared" ca="1" si="141"/>
        <v>140</v>
      </c>
      <c r="DX19" s="130">
        <f t="shared" ca="1" si="117"/>
        <v>160</v>
      </c>
      <c r="DY19" s="4">
        <f t="shared" ca="1" si="118"/>
        <v>160</v>
      </c>
      <c r="DZ19" s="4">
        <f t="shared" ca="1" si="119"/>
        <v>250</v>
      </c>
      <c r="EA19" s="4">
        <f t="shared" ca="1" si="120"/>
        <v>250</v>
      </c>
      <c r="EB19" s="4">
        <f t="shared" ca="1" si="121"/>
        <v>250</v>
      </c>
      <c r="ED19" s="447" t="s">
        <v>31</v>
      </c>
      <c r="EE19" s="9" t="s">
        <v>155</v>
      </c>
      <c r="EF19" s="10">
        <v>71.75</v>
      </c>
    </row>
    <row r="20" spans="1:136" x14ac:dyDescent="0.15">
      <c r="A20" s="6" t="s">
        <v>333</v>
      </c>
      <c r="B20" s="3">
        <f t="shared" ca="1" si="74"/>
        <v>44322</v>
      </c>
      <c r="C20" s="34"/>
      <c r="D20" s="34"/>
      <c r="E20" s="20">
        <f t="shared" ca="1" si="0"/>
        <v>55.061999999999998</v>
      </c>
      <c r="F20" s="20">
        <f t="shared" ca="1" si="75"/>
        <v>51.947000000000003</v>
      </c>
      <c r="G20" s="34"/>
      <c r="H20" s="34"/>
      <c r="I20" s="20">
        <f t="shared" ca="1" si="1"/>
        <v>52.867999999999995</v>
      </c>
      <c r="J20" s="20">
        <f t="shared" ca="1" si="2"/>
        <v>47.375999999999998</v>
      </c>
      <c r="K20" s="34"/>
      <c r="L20" s="20">
        <f t="shared" ca="1" si="4"/>
        <v>72.004999999999995</v>
      </c>
      <c r="M20" s="20">
        <f t="shared" ca="1" si="5"/>
        <v>64.7</v>
      </c>
      <c r="N20" s="95">
        <f t="shared" ca="1" si="6"/>
        <v>71.806999999999988</v>
      </c>
      <c r="O20" s="20">
        <f t="shared" ca="1" si="7"/>
        <v>66.415999999999997</v>
      </c>
      <c r="P20" s="4">
        <f t="shared" ca="1" si="8"/>
        <v>57.315999999999988</v>
      </c>
      <c r="Q20" s="20">
        <f t="shared" ca="1" si="9"/>
        <v>54.480000000000004</v>
      </c>
      <c r="R20" s="20">
        <f t="shared" ca="1" si="10"/>
        <v>52.592999999999996</v>
      </c>
      <c r="S20" s="20">
        <f t="shared" ca="1" si="11"/>
        <v>63.802999999999997</v>
      </c>
      <c r="T20" s="20">
        <f t="shared" ca="1" si="12"/>
        <v>55.962000000000003</v>
      </c>
      <c r="U20" s="20">
        <f t="shared" ca="1" si="13"/>
        <v>52.319000000000003</v>
      </c>
      <c r="V20" s="20">
        <f t="shared" ca="1" si="14"/>
        <v>51.35</v>
      </c>
      <c r="W20" s="20">
        <f t="shared" ca="1" si="76"/>
        <v>54.213999999999999</v>
      </c>
      <c r="X20" s="20">
        <f t="shared" ca="1" si="77"/>
        <v>56.064999999999998</v>
      </c>
      <c r="Y20" s="95">
        <f t="shared" ca="1" si="15"/>
        <v>54.548000000000002</v>
      </c>
      <c r="Z20" s="20">
        <f t="shared" ca="1" si="78"/>
        <v>50.643999999999998</v>
      </c>
      <c r="AA20" s="20">
        <f t="shared" ca="1" si="16"/>
        <v>51.378</v>
      </c>
      <c r="AB20" s="20">
        <f t="shared" ca="1" si="17"/>
        <v>50.110999999999997</v>
      </c>
      <c r="AC20" s="20">
        <f t="shared" ca="1" si="18"/>
        <v>50.808</v>
      </c>
      <c r="AD20" s="4">
        <f t="shared" ca="1" si="19"/>
        <v>79.259</v>
      </c>
      <c r="AE20" s="20">
        <f t="shared" ca="1" si="20"/>
        <v>71.742000000000004</v>
      </c>
      <c r="AF20" s="20">
        <f t="shared" ca="1" si="21"/>
        <v>73.206000000000003</v>
      </c>
      <c r="AG20" s="20">
        <f t="shared" ca="1" si="22"/>
        <v>67.424999999999997</v>
      </c>
      <c r="AH20" s="96">
        <f t="shared" ca="1" si="23"/>
        <v>61.332000000000001</v>
      </c>
      <c r="AI20" s="20">
        <f t="shared" ca="1" si="24"/>
        <v>60.752000000000002</v>
      </c>
      <c r="AJ20" s="20">
        <f t="shared" ca="1" si="25"/>
        <v>55.081999999999994</v>
      </c>
      <c r="AK20" s="20">
        <f t="shared" ca="1" si="26"/>
        <v>51.562999999999995</v>
      </c>
      <c r="AL20" s="20">
        <f t="shared" ca="1" si="27"/>
        <v>51.369</v>
      </c>
      <c r="AM20" s="20">
        <f t="shared" ca="1" si="28"/>
        <v>73.097000000000008</v>
      </c>
      <c r="AN20" s="20">
        <f t="shared" ca="1" si="29"/>
        <v>70.730999999999995</v>
      </c>
      <c r="AO20" s="20">
        <f t="shared" ca="1" si="30"/>
        <v>60.405999999999999</v>
      </c>
      <c r="AP20" s="20">
        <f t="shared" ca="1" si="31"/>
        <v>55.003999999999998</v>
      </c>
      <c r="AQ20" s="20">
        <f t="shared" ca="1" si="32"/>
        <v>55.2</v>
      </c>
      <c r="AR20" s="20">
        <f t="shared" ca="1" si="33"/>
        <v>52.914999999999999</v>
      </c>
      <c r="AS20" s="20">
        <f t="shared" ca="1" si="34"/>
        <v>49.641000000000005</v>
      </c>
      <c r="AT20" s="20">
        <f t="shared" ca="1" si="35"/>
        <v>87.944000000000003</v>
      </c>
      <c r="AU20" s="20">
        <f t="shared" ca="1" si="36"/>
        <v>84.49</v>
      </c>
      <c r="AV20" s="20">
        <f t="shared" ca="1" si="37"/>
        <v>80.474000000000004</v>
      </c>
      <c r="AW20" s="20">
        <f t="shared" ca="1" si="38"/>
        <v>80.158000000000001</v>
      </c>
      <c r="AX20" s="20">
        <f t="shared" ca="1" si="39"/>
        <v>77.319000000000003</v>
      </c>
      <c r="AY20" s="20">
        <f t="shared" ca="1" si="40"/>
        <v>67.400000000000006</v>
      </c>
      <c r="AZ20" s="443"/>
      <c r="BA20" s="188"/>
      <c r="BB20" s="188"/>
      <c r="BC20" s="188"/>
      <c r="BD20" s="188"/>
      <c r="BE20" s="188"/>
      <c r="BF20" s="34"/>
      <c r="BG20" s="21">
        <f t="shared" ca="1" si="47"/>
        <v>70.102999999999994</v>
      </c>
      <c r="BH20" s="21">
        <f t="shared" ca="1" si="48"/>
        <v>63.811</v>
      </c>
      <c r="BI20" s="21">
        <f t="shared" ca="1" si="49"/>
        <v>57.601999999999997</v>
      </c>
      <c r="BJ20" s="440"/>
      <c r="BK20" s="21">
        <f t="shared" ca="1" si="50"/>
        <v>50.116</v>
      </c>
      <c r="BL20" s="21">
        <f t="shared" ca="1" si="125"/>
        <v>48.999000000000009</v>
      </c>
      <c r="BM20" s="21">
        <f t="shared" ca="1" si="52"/>
        <v>50.724000000000004</v>
      </c>
      <c r="BN20" s="442"/>
      <c r="BO20" s="442"/>
      <c r="BP20" s="32">
        <f t="shared" ca="1" si="79"/>
        <v>800</v>
      </c>
      <c r="BQ20" s="129">
        <f t="shared" ca="1" si="139"/>
        <v>500</v>
      </c>
      <c r="BR20" s="34"/>
      <c r="BS20" s="34"/>
      <c r="BT20" s="4">
        <f t="shared" ca="1" si="80"/>
        <v>350</v>
      </c>
      <c r="BU20" s="4">
        <f t="shared" ca="1" si="81"/>
        <v>140</v>
      </c>
      <c r="BV20" s="34"/>
      <c r="BW20" s="4">
        <f t="shared" ca="1" si="82"/>
        <v>150</v>
      </c>
      <c r="BX20" s="7">
        <f t="shared" ca="1" si="83"/>
        <v>500</v>
      </c>
      <c r="BY20" s="4">
        <f t="shared" ca="1" si="122"/>
        <v>12</v>
      </c>
      <c r="BZ20" s="4">
        <f t="shared" ca="1" si="84"/>
        <v>12</v>
      </c>
      <c r="CA20" s="4">
        <f t="shared" ca="1" si="140"/>
        <v>3500</v>
      </c>
      <c r="CB20" s="4">
        <f t="shared" ca="1" si="85"/>
        <v>2200</v>
      </c>
      <c r="CC20" s="4">
        <f t="shared" ca="1" si="86"/>
        <v>20</v>
      </c>
      <c r="CD20" s="4">
        <f t="shared" ca="1" si="87"/>
        <v>20</v>
      </c>
      <c r="CE20" s="4">
        <f t="shared" ca="1" si="88"/>
        <v>250</v>
      </c>
      <c r="CF20" s="4">
        <f t="shared" ca="1" si="89"/>
        <v>2200</v>
      </c>
      <c r="CG20" s="4">
        <f t="shared" ca="1" si="90"/>
        <v>12</v>
      </c>
      <c r="CH20" s="4">
        <f t="shared" ca="1" si="91"/>
        <v>500</v>
      </c>
      <c r="CI20" s="4">
        <f t="shared" ca="1" si="92"/>
        <v>130</v>
      </c>
      <c r="CJ20" s="4">
        <f t="shared" ca="1" si="93"/>
        <v>20</v>
      </c>
      <c r="CK20" s="4">
        <f t="shared" ca="1" si="94"/>
        <v>15</v>
      </c>
      <c r="CL20" s="4">
        <f t="shared" ca="1" si="95"/>
        <v>500</v>
      </c>
      <c r="CM20" s="4">
        <f t="shared" ca="1" si="96"/>
        <v>1200</v>
      </c>
      <c r="CN20" s="4">
        <f t="shared" ca="1" si="97"/>
        <v>12</v>
      </c>
      <c r="CO20" s="34"/>
      <c r="CP20" s="4">
        <f t="shared" ca="1" si="98"/>
        <v>700</v>
      </c>
      <c r="CQ20" s="4">
        <f t="shared" ca="1" si="99"/>
        <v>3000</v>
      </c>
      <c r="CR20" s="4">
        <f t="shared" ca="1" si="100"/>
        <v>1800</v>
      </c>
      <c r="CS20" s="4">
        <f t="shared" ca="1" si="101"/>
        <v>10</v>
      </c>
      <c r="CT20" s="4">
        <f t="shared" ca="1" si="102"/>
        <v>30</v>
      </c>
      <c r="CU20" s="4">
        <f t="shared" ca="1" si="103"/>
        <v>35</v>
      </c>
      <c r="CV20" s="4">
        <f t="shared" ca="1" si="104"/>
        <v>25</v>
      </c>
      <c r="CW20" s="4">
        <f t="shared" ca="1" si="105"/>
        <v>6</v>
      </c>
      <c r="CX20" s="4">
        <f t="shared" ca="1" si="106"/>
        <v>10</v>
      </c>
      <c r="CY20" s="4">
        <f t="shared" ca="1" si="107"/>
        <v>800</v>
      </c>
      <c r="CZ20" s="4">
        <f t="shared" ca="1" si="108"/>
        <v>3000</v>
      </c>
      <c r="DA20" s="4">
        <f t="shared" ca="1" si="109"/>
        <v>12</v>
      </c>
      <c r="DB20" s="4">
        <f t="shared" ca="1" si="110"/>
        <v>200</v>
      </c>
      <c r="DC20" s="4">
        <f t="shared" ca="1" si="111"/>
        <v>150</v>
      </c>
      <c r="DD20" s="4">
        <f t="shared" ca="1" si="112"/>
        <v>90</v>
      </c>
      <c r="DE20" s="4">
        <f t="shared" ca="1" si="123"/>
        <v>130</v>
      </c>
      <c r="DF20" s="4">
        <f t="shared" ca="1" si="61"/>
        <v>450</v>
      </c>
      <c r="DG20" s="4">
        <f t="shared" ca="1" si="62"/>
        <v>350</v>
      </c>
      <c r="DH20" s="4">
        <f t="shared" ca="1" si="63"/>
        <v>80</v>
      </c>
      <c r="DI20" s="4">
        <f t="shared" ca="1" si="64"/>
        <v>1200</v>
      </c>
      <c r="DJ20" s="4">
        <f t="shared" ca="1" si="65"/>
        <v>1100</v>
      </c>
      <c r="DK20" s="34"/>
      <c r="DL20" s="34"/>
      <c r="DM20" s="34"/>
      <c r="DN20" s="34"/>
      <c r="DO20" s="34"/>
      <c r="DP20" s="34"/>
      <c r="DQ20" s="34"/>
      <c r="DR20" s="4">
        <f t="shared" ca="1" si="113"/>
        <v>12</v>
      </c>
      <c r="DS20" s="4">
        <f t="shared" ca="1" si="114"/>
        <v>12</v>
      </c>
      <c r="DT20" s="4">
        <f t="shared" ca="1" si="115"/>
        <v>25</v>
      </c>
      <c r="DU20" s="34"/>
      <c r="DV20" s="7">
        <f t="shared" ca="1" si="116"/>
        <v>180</v>
      </c>
      <c r="DW20" s="130">
        <f t="shared" ca="1" si="141"/>
        <v>40</v>
      </c>
      <c r="DX20" s="130">
        <f t="shared" ca="1" si="117"/>
        <v>90</v>
      </c>
      <c r="DY20" s="4">
        <f t="shared" ca="1" si="118"/>
        <v>70</v>
      </c>
      <c r="DZ20" s="4">
        <f t="shared" ca="1" si="119"/>
        <v>200</v>
      </c>
      <c r="EA20" s="4">
        <f t="shared" ca="1" si="120"/>
        <v>200</v>
      </c>
      <c r="EB20" s="4">
        <f t="shared" ca="1" si="121"/>
        <v>200</v>
      </c>
      <c r="ED20" s="448"/>
      <c r="EE20" t="s">
        <v>156</v>
      </c>
      <c r="EF20" s="11">
        <v>72.254000000000005</v>
      </c>
    </row>
    <row r="21" spans="1:136" x14ac:dyDescent="0.15">
      <c r="A21" s="6" t="s">
        <v>337</v>
      </c>
      <c r="B21" s="3">
        <f t="shared" ca="1" si="74"/>
        <v>44328</v>
      </c>
      <c r="C21" s="34"/>
      <c r="D21" s="34"/>
      <c r="E21" s="20">
        <f t="shared" ca="1" si="0"/>
        <v>54.963999999999999</v>
      </c>
      <c r="F21" s="20">
        <f t="shared" ca="1" si="75"/>
        <v>51.843000000000004</v>
      </c>
      <c r="G21" s="34"/>
      <c r="H21" s="34"/>
      <c r="I21" s="20">
        <f t="shared" ca="1" si="1"/>
        <v>52.724999999999994</v>
      </c>
      <c r="J21" s="20">
        <f t="shared" ca="1" si="2"/>
        <v>47.338999999999999</v>
      </c>
      <c r="K21" s="34"/>
      <c r="L21" s="20">
        <f t="shared" ca="1" si="4"/>
        <v>71.936999999999998</v>
      </c>
      <c r="M21" s="20">
        <f t="shared" ca="1" si="5"/>
        <v>64.682000000000002</v>
      </c>
      <c r="N21" s="95">
        <f t="shared" ca="1" si="6"/>
        <v>71.573999999999998</v>
      </c>
      <c r="O21" s="20">
        <f t="shared" ca="1" si="7"/>
        <v>66.387</v>
      </c>
      <c r="P21" s="4">
        <f t="shared" ca="1" si="8"/>
        <v>57.327999999999989</v>
      </c>
      <c r="Q21" s="20">
        <f t="shared" ca="1" si="9"/>
        <v>54.389000000000003</v>
      </c>
      <c r="R21" s="20">
        <f t="shared" ca="1" si="10"/>
        <v>52.465999999999994</v>
      </c>
      <c r="S21" s="20">
        <f t="shared" ca="1" si="11"/>
        <v>63.499000000000002</v>
      </c>
      <c r="T21" s="20">
        <f t="shared" ca="1" si="12"/>
        <v>55.882000000000005</v>
      </c>
      <c r="U21" s="20">
        <f t="shared" ca="1" si="13"/>
        <v>52.266000000000005</v>
      </c>
      <c r="V21" s="188"/>
      <c r="W21" s="20">
        <f t="shared" ca="1" si="76"/>
        <v>53.963999999999999</v>
      </c>
      <c r="X21" s="20">
        <f t="shared" ca="1" si="77"/>
        <v>55.788000000000004</v>
      </c>
      <c r="Y21" s="95">
        <f t="shared" ca="1" si="15"/>
        <v>54.133000000000003</v>
      </c>
      <c r="Z21" s="20">
        <f t="shared" ca="1" si="78"/>
        <v>50.595999999999997</v>
      </c>
      <c r="AA21" s="20">
        <f t="shared" ca="1" si="16"/>
        <v>51.293000000000006</v>
      </c>
      <c r="AB21" s="20">
        <f t="shared" ca="1" si="17"/>
        <v>50.097999999999999</v>
      </c>
      <c r="AC21" s="20">
        <f t="shared" ca="1" si="18"/>
        <v>50.790999999999997</v>
      </c>
      <c r="AD21" s="4">
        <f t="shared" ca="1" si="19"/>
        <v>79.253999999999991</v>
      </c>
      <c r="AE21" s="20">
        <f t="shared" ca="1" si="20"/>
        <v>71.709000000000003</v>
      </c>
      <c r="AF21" s="20">
        <f t="shared" ca="1" si="21"/>
        <v>73.221000000000004</v>
      </c>
      <c r="AG21" s="20">
        <f t="shared" ca="1" si="22"/>
        <v>67.668999999999997</v>
      </c>
      <c r="AH21" s="96">
        <f t="shared" ca="1" si="23"/>
        <v>61.183</v>
      </c>
      <c r="AI21" s="20">
        <f t="shared" ca="1" si="24"/>
        <v>60.692</v>
      </c>
      <c r="AJ21" s="20">
        <f t="shared" ca="1" si="25"/>
        <v>55.021999999999998</v>
      </c>
      <c r="AK21" s="20">
        <f t="shared" ca="1" si="26"/>
        <v>51.557999999999993</v>
      </c>
      <c r="AL21" s="20">
        <f t="shared" ca="1" si="27"/>
        <v>51.541000000000004</v>
      </c>
      <c r="AM21" s="20">
        <f t="shared" ca="1" si="28"/>
        <v>73.052999999999997</v>
      </c>
      <c r="AN21" s="20">
        <f t="shared" ca="1" si="29"/>
        <v>70.688999999999993</v>
      </c>
      <c r="AO21" s="20">
        <f t="shared" ca="1" si="30"/>
        <v>60.399000000000001</v>
      </c>
      <c r="AP21" s="20">
        <f t="shared" ca="1" si="31"/>
        <v>54.826999999999998</v>
      </c>
      <c r="AQ21" s="20">
        <f t="shared" ca="1" si="32"/>
        <v>54.628</v>
      </c>
      <c r="AR21" s="20">
        <f t="shared" ca="1" si="33"/>
        <v>52.762</v>
      </c>
      <c r="AS21" s="20">
        <f t="shared" ca="1" si="34"/>
        <v>49.59</v>
      </c>
      <c r="AT21" s="20">
        <f t="shared" ca="1" si="35"/>
        <v>88.182999999999993</v>
      </c>
      <c r="AU21" s="20">
        <f t="shared" ca="1" si="36"/>
        <v>83.965999999999994</v>
      </c>
      <c r="AV21" s="20">
        <f t="shared" ca="1" si="37"/>
        <v>80.370999999999995</v>
      </c>
      <c r="AW21" s="20">
        <f t="shared" ca="1" si="38"/>
        <v>79.983000000000004</v>
      </c>
      <c r="AX21" s="20">
        <f t="shared" ca="1" si="39"/>
        <v>77.234999999999999</v>
      </c>
      <c r="AY21" s="20">
        <f t="shared" ca="1" si="40"/>
        <v>67.350999999999999</v>
      </c>
      <c r="AZ21" s="443"/>
      <c r="BA21" s="188"/>
      <c r="BB21" s="188"/>
      <c r="BC21" s="188"/>
      <c r="BD21" s="188"/>
      <c r="BE21" s="188"/>
      <c r="BF21" s="34"/>
      <c r="BG21" s="21">
        <f t="shared" ca="1" si="47"/>
        <v>70.051999999999992</v>
      </c>
      <c r="BH21" s="21">
        <f t="shared" ca="1" si="48"/>
        <v>63.664999999999999</v>
      </c>
      <c r="BI21" s="21">
        <f t="shared" ca="1" si="49"/>
        <v>57.500999999999998</v>
      </c>
      <c r="BJ21" s="440"/>
      <c r="BK21" s="21">
        <f t="shared" ca="1" si="50"/>
        <v>50.034999999999997</v>
      </c>
      <c r="BL21" s="21">
        <f t="shared" ca="1" si="125"/>
        <v>48.898000000000003</v>
      </c>
      <c r="BM21" s="21">
        <f t="shared" ca="1" si="52"/>
        <v>50.717000000000006</v>
      </c>
      <c r="BN21" s="442"/>
      <c r="BO21" s="442"/>
      <c r="BP21" s="32">
        <f t="shared" ca="1" si="79"/>
        <v>800</v>
      </c>
      <c r="BQ21" s="129">
        <f t="shared" ca="1" si="139"/>
        <v>480</v>
      </c>
      <c r="BR21" s="34"/>
      <c r="BS21" s="34"/>
      <c r="BT21" s="4">
        <f t="shared" ca="1" si="80"/>
        <v>380</v>
      </c>
      <c r="BU21" s="4">
        <f t="shared" ca="1" si="81"/>
        <v>130</v>
      </c>
      <c r="BV21" s="34"/>
      <c r="BW21" s="4">
        <f t="shared" ca="1" si="82"/>
        <v>130</v>
      </c>
      <c r="BX21" s="7">
        <f t="shared" ca="1" si="83"/>
        <v>300</v>
      </c>
      <c r="BY21" s="4">
        <f t="shared" ca="1" si="122"/>
        <v>5</v>
      </c>
      <c r="BZ21" s="4">
        <f t="shared" ca="1" si="84"/>
        <v>10</v>
      </c>
      <c r="CA21" s="4">
        <f t="shared" ca="1" si="140"/>
        <v>3500</v>
      </c>
      <c r="CB21" s="4">
        <f t="shared" ca="1" si="85"/>
        <v>2400</v>
      </c>
      <c r="CC21" s="4">
        <f t="shared" ca="1" si="86"/>
        <v>20</v>
      </c>
      <c r="CD21" s="4">
        <f t="shared" ca="1" si="87"/>
        <v>20</v>
      </c>
      <c r="CE21" s="4">
        <f t="shared" ca="1" si="88"/>
        <v>250</v>
      </c>
      <c r="CF21" s="4">
        <f t="shared" ca="1" si="89"/>
        <v>2200</v>
      </c>
      <c r="CG21" s="4">
        <f t="shared" ca="1" si="90"/>
        <v>12</v>
      </c>
      <c r="CH21" s="4">
        <f t="shared" ca="1" si="91"/>
        <v>500</v>
      </c>
      <c r="CI21" s="4">
        <f t="shared" ca="1" si="92"/>
        <v>130</v>
      </c>
      <c r="CJ21" s="4">
        <f t="shared" ca="1" si="93"/>
        <v>20</v>
      </c>
      <c r="CK21" s="4">
        <f t="shared" ca="1" si="94"/>
        <v>15</v>
      </c>
      <c r="CL21" s="4">
        <f t="shared" ca="1" si="95"/>
        <v>700</v>
      </c>
      <c r="CM21" s="4">
        <f t="shared" ca="1" si="96"/>
        <v>1150</v>
      </c>
      <c r="CN21" s="4">
        <f t="shared" ca="1" si="97"/>
        <v>15</v>
      </c>
      <c r="CO21" s="34"/>
      <c r="CP21" s="4">
        <f t="shared" ca="1" si="98"/>
        <v>550</v>
      </c>
      <c r="CQ21" s="4">
        <f t="shared" ca="1" si="99"/>
        <v>3000</v>
      </c>
      <c r="CR21" s="4">
        <f t="shared" ca="1" si="100"/>
        <v>2600</v>
      </c>
      <c r="CS21" s="4">
        <f t="shared" ca="1" si="101"/>
        <v>8</v>
      </c>
      <c r="CT21" s="4">
        <f t="shared" ca="1" si="102"/>
        <v>25</v>
      </c>
      <c r="CU21" s="4">
        <f t="shared" ca="1" si="103"/>
        <v>35</v>
      </c>
      <c r="CV21" s="4">
        <f t="shared" ca="1" si="104"/>
        <v>25</v>
      </c>
      <c r="CW21" s="4">
        <f t="shared" ca="1" si="105"/>
        <v>6</v>
      </c>
      <c r="CX21" s="4">
        <f t="shared" ca="1" si="106"/>
        <v>10</v>
      </c>
      <c r="CY21" s="4">
        <f t="shared" ca="1" si="107"/>
        <v>1000</v>
      </c>
      <c r="CZ21" s="4">
        <f t="shared" ca="1" si="108"/>
        <v>3700</v>
      </c>
      <c r="DA21" s="4">
        <f t="shared" ca="1" si="109"/>
        <v>15</v>
      </c>
      <c r="DB21" s="4">
        <f t="shared" ca="1" si="110"/>
        <v>200</v>
      </c>
      <c r="DC21" s="4">
        <f t="shared" ca="1" si="111"/>
        <v>140</v>
      </c>
      <c r="DD21" s="4">
        <f t="shared" ca="1" si="112"/>
        <v>75</v>
      </c>
      <c r="DE21" s="4">
        <f t="shared" ca="1" si="123"/>
        <v>180</v>
      </c>
      <c r="DF21" s="4">
        <f t="shared" ca="1" si="61"/>
        <v>490</v>
      </c>
      <c r="DG21" s="4">
        <f t="shared" ca="1" si="62"/>
        <v>400</v>
      </c>
      <c r="DH21" s="4">
        <f t="shared" ca="1" si="63"/>
        <v>80</v>
      </c>
      <c r="DI21" s="4">
        <f t="shared" ca="1" si="64"/>
        <v>1600</v>
      </c>
      <c r="DJ21" s="4">
        <f t="shared" ca="1" si="65"/>
        <v>1000</v>
      </c>
      <c r="DK21" s="34"/>
      <c r="DL21" s="34"/>
      <c r="DM21" s="34"/>
      <c r="DN21" s="34"/>
      <c r="DO21" s="34"/>
      <c r="DP21" s="34"/>
      <c r="DQ21" s="34"/>
      <c r="DR21" s="4">
        <f t="shared" ca="1" si="113"/>
        <v>12</v>
      </c>
      <c r="DS21" s="4">
        <f t="shared" ca="1" si="114"/>
        <v>10</v>
      </c>
      <c r="DT21" s="4">
        <f t="shared" ca="1" si="115"/>
        <v>25</v>
      </c>
      <c r="DU21" s="34"/>
      <c r="DV21" s="7">
        <f t="shared" ca="1" si="116"/>
        <v>150</v>
      </c>
      <c r="DW21" s="130">
        <f t="shared" ca="1" si="141"/>
        <v>150</v>
      </c>
      <c r="DX21" s="130">
        <f t="shared" ca="1" si="117"/>
        <v>170</v>
      </c>
      <c r="DY21" s="4">
        <f t="shared" ca="1" si="118"/>
        <v>170</v>
      </c>
      <c r="DZ21" s="4">
        <f t="shared" ca="1" si="119"/>
        <v>150</v>
      </c>
      <c r="EA21" s="4">
        <f t="shared" ca="1" si="120"/>
        <v>150</v>
      </c>
      <c r="EB21" s="4">
        <f t="shared" ca="1" si="121"/>
        <v>140</v>
      </c>
      <c r="ED21" s="448"/>
      <c r="EE21" t="s">
        <v>157</v>
      </c>
      <c r="EF21" s="11">
        <v>72.254000000000005</v>
      </c>
    </row>
    <row r="22" spans="1:136" x14ac:dyDescent="0.15">
      <c r="A22" s="6" t="s">
        <v>343</v>
      </c>
      <c r="B22" s="3">
        <f t="shared" ca="1" si="74"/>
        <v>44334</v>
      </c>
      <c r="C22" s="34"/>
      <c r="D22" s="34"/>
      <c r="E22" s="20">
        <f t="shared" ca="1" si="0"/>
        <v>54.841999999999999</v>
      </c>
      <c r="F22" s="20">
        <f t="shared" ca="1" si="75"/>
        <v>51.822000000000003</v>
      </c>
      <c r="G22" s="34"/>
      <c r="H22" s="34"/>
      <c r="I22" s="20">
        <f t="shared" ca="1" si="1"/>
        <v>52.684999999999995</v>
      </c>
      <c r="J22" s="20">
        <f t="shared" ca="1" si="2"/>
        <v>47.393999999999998</v>
      </c>
      <c r="K22" s="34"/>
      <c r="L22" s="20">
        <f t="shared" ca="1" si="4"/>
        <v>72.102000000000004</v>
      </c>
      <c r="M22" s="20">
        <f t="shared" ca="1" si="5"/>
        <v>64.808999999999997</v>
      </c>
      <c r="N22" s="95">
        <f t="shared" ca="1" si="6"/>
        <v>71.531999999999996</v>
      </c>
      <c r="O22" s="20">
        <f t="shared" ca="1" si="7"/>
        <v>66.302000000000007</v>
      </c>
      <c r="P22" s="4">
        <f t="shared" ca="1" si="8"/>
        <v>57.343999999999994</v>
      </c>
      <c r="Q22" s="20">
        <f t="shared" ca="1" si="9"/>
        <v>54.499000000000002</v>
      </c>
      <c r="R22" s="20">
        <f t="shared" ca="1" si="10"/>
        <v>52.467999999999996</v>
      </c>
      <c r="S22" s="20">
        <f t="shared" ca="1" si="11"/>
        <v>63.420999999999999</v>
      </c>
      <c r="T22" s="20">
        <f t="shared" ca="1" si="12"/>
        <v>55.914000000000001</v>
      </c>
      <c r="U22" s="20">
        <f t="shared" ca="1" si="13"/>
        <v>52.300000000000004</v>
      </c>
      <c r="V22" s="20">
        <f t="shared" ca="1" si="14"/>
        <v>51.314999999999998</v>
      </c>
      <c r="W22" s="20">
        <f t="shared" ca="1" si="76"/>
        <v>53.984999999999999</v>
      </c>
      <c r="X22" s="20">
        <f t="shared" ca="1" si="77"/>
        <v>55.655000000000001</v>
      </c>
      <c r="Y22" s="95">
        <f t="shared" ca="1" si="15"/>
        <v>54.065000000000005</v>
      </c>
      <c r="Z22" s="20">
        <f t="shared" ca="1" si="78"/>
        <v>50.622999999999998</v>
      </c>
      <c r="AA22" s="20">
        <f t="shared" ca="1" si="16"/>
        <v>51.292000000000002</v>
      </c>
      <c r="AB22" s="20">
        <f t="shared" ca="1" si="17"/>
        <v>50.091999999999999</v>
      </c>
      <c r="AC22" s="20">
        <f t="shared" ca="1" si="18"/>
        <v>50.786999999999999</v>
      </c>
      <c r="AD22" s="4">
        <f t="shared" ca="1" si="19"/>
        <v>79.260999999999996</v>
      </c>
      <c r="AE22" s="20">
        <f t="shared" ca="1" si="20"/>
        <v>71.665000000000006</v>
      </c>
      <c r="AF22" s="20">
        <f t="shared" ca="1" si="21"/>
        <v>73.271000000000001</v>
      </c>
      <c r="AG22" s="20">
        <f t="shared" ca="1" si="22"/>
        <v>67.456999999999994</v>
      </c>
      <c r="AH22" s="96">
        <f t="shared" ca="1" si="23"/>
        <v>61.093000000000004</v>
      </c>
      <c r="AI22" s="20">
        <f t="shared" ca="1" si="24"/>
        <v>60.69</v>
      </c>
      <c r="AJ22" s="20">
        <f t="shared" ca="1" si="25"/>
        <v>55.021999999999998</v>
      </c>
      <c r="AK22" s="20">
        <f t="shared" ca="1" si="26"/>
        <v>51.541999999999994</v>
      </c>
      <c r="AL22" s="20">
        <f t="shared" ca="1" si="27"/>
        <v>51.328000000000003</v>
      </c>
      <c r="AM22" s="20">
        <f t="shared" ca="1" si="28"/>
        <v>73.057000000000002</v>
      </c>
      <c r="AN22" s="20">
        <f t="shared" ca="1" si="29"/>
        <v>70.692999999999998</v>
      </c>
      <c r="AO22" s="20">
        <f t="shared" ca="1" si="30"/>
        <v>60.423999999999992</v>
      </c>
      <c r="AP22" s="20">
        <f t="shared" ca="1" si="31"/>
        <v>54.724000000000004</v>
      </c>
      <c r="AQ22" s="20">
        <f t="shared" ca="1" si="32"/>
        <v>54.569000000000003</v>
      </c>
      <c r="AR22" s="20">
        <f t="shared" ca="1" si="33"/>
        <v>52.746000000000002</v>
      </c>
      <c r="AS22" s="20">
        <f t="shared" ca="1" si="34"/>
        <v>49.627000000000002</v>
      </c>
      <c r="AT22" s="20">
        <f t="shared" ca="1" si="35"/>
        <v>87.075999999999993</v>
      </c>
      <c r="AU22" s="20">
        <f t="shared" ca="1" si="36"/>
        <v>83.906999999999996</v>
      </c>
      <c r="AV22" s="20">
        <f t="shared" ca="1" si="37"/>
        <v>80.245999999999995</v>
      </c>
      <c r="AW22" s="20">
        <f t="shared" ca="1" si="38"/>
        <v>79.885000000000005</v>
      </c>
      <c r="AX22" s="20">
        <f t="shared" ca="1" si="39"/>
        <v>77.259</v>
      </c>
      <c r="AY22" s="20">
        <f t="shared" ca="1" si="40"/>
        <v>67.356999999999999</v>
      </c>
      <c r="AZ22" s="443"/>
      <c r="BA22" s="188"/>
      <c r="BB22" s="188"/>
      <c r="BC22" s="188"/>
      <c r="BD22" s="188"/>
      <c r="BE22" s="188"/>
      <c r="BF22" s="34"/>
      <c r="BG22" s="21">
        <f t="shared" ca="1" si="47"/>
        <v>70.08</v>
      </c>
      <c r="BH22" s="21">
        <f t="shared" ca="1" si="48"/>
        <v>63.798000000000002</v>
      </c>
      <c r="BI22" s="21">
        <f t="shared" ca="1" si="49"/>
        <v>57.546999999999997</v>
      </c>
      <c r="BJ22" s="440"/>
      <c r="BK22" s="21">
        <f t="shared" ca="1" si="50"/>
        <v>50.027000000000001</v>
      </c>
      <c r="BL22" s="21">
        <f t="shared" ca="1" si="125"/>
        <v>49.09</v>
      </c>
      <c r="BM22" s="21">
        <f t="shared" ca="1" si="52"/>
        <v>50.703000000000003</v>
      </c>
      <c r="BN22" s="442"/>
      <c r="BO22" s="442"/>
      <c r="BP22" s="32">
        <f t="shared" ca="1" si="79"/>
        <v>950</v>
      </c>
      <c r="BQ22" s="129">
        <f t="shared" ca="1" si="139"/>
        <v>500</v>
      </c>
      <c r="BR22" s="34"/>
      <c r="BS22" s="34"/>
      <c r="BT22" s="4">
        <f t="shared" ca="1" si="80"/>
        <v>350</v>
      </c>
      <c r="BU22" s="4">
        <f t="shared" ca="1" si="81"/>
        <v>150</v>
      </c>
      <c r="BV22" s="34"/>
      <c r="BW22" s="4">
        <f t="shared" ca="1" si="82"/>
        <v>130</v>
      </c>
      <c r="BX22" s="7">
        <f t="shared" ca="1" si="83"/>
        <v>420</v>
      </c>
      <c r="BY22" s="34"/>
      <c r="BZ22" s="4">
        <f t="shared" ca="1" si="84"/>
        <v>15</v>
      </c>
      <c r="CA22" s="4">
        <f t="shared" ca="1" si="140"/>
        <v>3500</v>
      </c>
      <c r="CB22" s="4">
        <f t="shared" ca="1" si="85"/>
        <v>2000</v>
      </c>
      <c r="CC22" s="4">
        <f t="shared" ca="1" si="86"/>
        <v>20</v>
      </c>
      <c r="CD22" s="4">
        <f t="shared" ca="1" si="87"/>
        <v>25</v>
      </c>
      <c r="CE22" s="4">
        <f t="shared" ca="1" si="88"/>
        <v>250</v>
      </c>
      <c r="CF22" s="4">
        <f t="shared" ca="1" si="89"/>
        <v>2100</v>
      </c>
      <c r="CG22" s="4">
        <f t="shared" ca="1" si="90"/>
        <v>10</v>
      </c>
      <c r="CH22" s="4">
        <f t="shared" ca="1" si="91"/>
        <v>600</v>
      </c>
      <c r="CI22" s="4">
        <f t="shared" ca="1" si="92"/>
        <v>130</v>
      </c>
      <c r="CJ22" s="4">
        <f t="shared" ca="1" si="93"/>
        <v>15</v>
      </c>
      <c r="CK22" s="4">
        <f t="shared" ca="1" si="94"/>
        <v>12</v>
      </c>
      <c r="CL22" s="4">
        <f t="shared" ca="1" si="95"/>
        <v>950</v>
      </c>
      <c r="CM22" s="4">
        <f t="shared" ca="1" si="96"/>
        <v>1150</v>
      </c>
      <c r="CN22" s="4">
        <f t="shared" ca="1" si="97"/>
        <v>12</v>
      </c>
      <c r="CO22" s="34"/>
      <c r="CP22" s="4">
        <f t="shared" ca="1" si="98"/>
        <v>700</v>
      </c>
      <c r="CQ22" s="4">
        <f t="shared" ca="1" si="99"/>
        <v>2900</v>
      </c>
      <c r="CR22" s="4">
        <f t="shared" ca="1" si="100"/>
        <v>2200</v>
      </c>
      <c r="CS22" s="4">
        <f t="shared" ca="1" si="101"/>
        <v>10</v>
      </c>
      <c r="CT22" s="4">
        <f t="shared" ca="1" si="102"/>
        <v>40</v>
      </c>
      <c r="CU22" s="4">
        <f t="shared" ca="1" si="103"/>
        <v>35</v>
      </c>
      <c r="CV22" s="4">
        <f t="shared" ca="1" si="104"/>
        <v>25</v>
      </c>
      <c r="CW22" s="4">
        <f t="shared" ca="1" si="105"/>
        <v>8</v>
      </c>
      <c r="CX22" s="4">
        <f t="shared" ca="1" si="106"/>
        <v>20</v>
      </c>
      <c r="CY22" s="4">
        <f t="shared" ca="1" si="107"/>
        <v>600</v>
      </c>
      <c r="CZ22" s="4">
        <f t="shared" ca="1" si="108"/>
        <v>3500</v>
      </c>
      <c r="DA22" s="4">
        <f t="shared" ca="1" si="109"/>
        <v>12</v>
      </c>
      <c r="DB22" s="4">
        <f t="shared" ca="1" si="110"/>
        <v>280</v>
      </c>
      <c r="DC22" s="4">
        <f t="shared" ca="1" si="111"/>
        <v>140</v>
      </c>
      <c r="DD22" s="4">
        <f t="shared" ca="1" si="112"/>
        <v>80</v>
      </c>
      <c r="DE22" s="4">
        <f t="shared" ca="1" si="123"/>
        <v>230</v>
      </c>
      <c r="DF22" s="4">
        <f t="shared" ca="1" si="61"/>
        <v>550</v>
      </c>
      <c r="DG22" s="4">
        <f t="shared" ca="1" si="62"/>
        <v>250</v>
      </c>
      <c r="DH22" s="4">
        <f t="shared" ca="1" si="63"/>
        <v>90</v>
      </c>
      <c r="DI22" s="4">
        <f t="shared" ca="1" si="64"/>
        <v>1400</v>
      </c>
      <c r="DJ22" s="4">
        <f t="shared" ca="1" si="65"/>
        <v>1000</v>
      </c>
      <c r="DK22" s="34"/>
      <c r="DL22" s="34"/>
      <c r="DM22" s="34"/>
      <c r="DN22" s="34"/>
      <c r="DO22" s="34"/>
      <c r="DP22" s="34"/>
      <c r="DQ22" s="34"/>
      <c r="DR22" s="4">
        <f t="shared" ca="1" si="113"/>
        <v>12</v>
      </c>
      <c r="DS22" s="4">
        <f t="shared" ca="1" si="114"/>
        <v>12</v>
      </c>
      <c r="DT22" s="4">
        <f t="shared" ca="1" si="115"/>
        <v>20</v>
      </c>
      <c r="DU22" s="34"/>
      <c r="DV22" s="7">
        <f t="shared" ca="1" si="116"/>
        <v>140</v>
      </c>
      <c r="DW22" s="130">
        <f t="shared" ca="1" si="141"/>
        <v>190</v>
      </c>
      <c r="DX22" s="130">
        <f t="shared" ca="1" si="117"/>
        <v>220</v>
      </c>
      <c r="DY22" s="4">
        <f t="shared" ca="1" si="118"/>
        <v>220</v>
      </c>
      <c r="DZ22" s="4">
        <f t="shared" ca="1" si="119"/>
        <v>140</v>
      </c>
      <c r="EA22" s="4">
        <f t="shared" ca="1" si="120"/>
        <v>140</v>
      </c>
      <c r="EB22" s="4">
        <f t="shared" ca="1" si="121"/>
        <v>130</v>
      </c>
      <c r="ED22" s="449"/>
      <c r="EE22" s="12" t="s">
        <v>158</v>
      </c>
      <c r="EF22" s="13">
        <v>72.253</v>
      </c>
    </row>
    <row r="23" spans="1:136" x14ac:dyDescent="0.15">
      <c r="A23" s="6" t="s">
        <v>345</v>
      </c>
      <c r="B23" s="3">
        <f t="shared" ca="1" si="74"/>
        <v>44341</v>
      </c>
      <c r="C23" s="34"/>
      <c r="D23" s="34"/>
      <c r="E23" s="20">
        <f t="shared" ca="1" si="0"/>
        <v>54.97</v>
      </c>
      <c r="F23" s="20">
        <f t="shared" ca="1" si="75"/>
        <v>52.146000000000001</v>
      </c>
      <c r="G23" s="34"/>
      <c r="H23" s="34"/>
      <c r="I23" s="20">
        <f t="shared" ca="1" si="1"/>
        <v>52.826999999999991</v>
      </c>
      <c r="J23" s="20">
        <f t="shared" ca="1" si="2"/>
        <v>47.414999999999999</v>
      </c>
      <c r="K23" s="34"/>
      <c r="L23" s="20">
        <f t="shared" ca="1" si="4"/>
        <v>72.051999999999992</v>
      </c>
      <c r="M23" s="20">
        <f t="shared" ca="1" si="5"/>
        <v>64.876999999999995</v>
      </c>
      <c r="N23" s="95">
        <f t="shared" ca="1" si="6"/>
        <v>71.889999999999986</v>
      </c>
      <c r="O23" s="20">
        <f t="shared" ca="1" si="7"/>
        <v>66.274000000000001</v>
      </c>
      <c r="P23" s="4">
        <f t="shared" ca="1" si="8"/>
        <v>57.380999999999993</v>
      </c>
      <c r="Q23" s="20">
        <f t="shared" ca="1" si="9"/>
        <v>54.52</v>
      </c>
      <c r="R23" s="20">
        <f t="shared" ca="1" si="10"/>
        <v>52.678999999999995</v>
      </c>
      <c r="S23" s="20">
        <f t="shared" ca="1" si="11"/>
        <v>63.478000000000002</v>
      </c>
      <c r="T23" s="20">
        <f t="shared" ca="1" si="12"/>
        <v>55.987000000000009</v>
      </c>
      <c r="U23" s="20">
        <f t="shared" ca="1" si="13"/>
        <v>52.333000000000006</v>
      </c>
      <c r="V23" s="20">
        <f t="shared" ca="1" si="14"/>
        <v>51.414999999999999</v>
      </c>
      <c r="W23" s="20">
        <f t="shared" ca="1" si="76"/>
        <v>54.332999999999998</v>
      </c>
      <c r="X23" s="20">
        <f t="shared" ca="1" si="77"/>
        <v>56.127000000000002</v>
      </c>
      <c r="Y23" s="95">
        <f t="shared" ca="1" si="15"/>
        <v>54.361000000000004</v>
      </c>
      <c r="Z23" s="20">
        <f t="shared" ca="1" si="78"/>
        <v>50.688000000000002</v>
      </c>
      <c r="AA23" s="20">
        <f t="shared" ca="1" si="16"/>
        <v>51.407000000000004</v>
      </c>
      <c r="AB23" s="20">
        <f t="shared" ca="1" si="17"/>
        <v>50.084000000000003</v>
      </c>
      <c r="AC23" s="20">
        <f t="shared" ca="1" si="18"/>
        <v>50.774000000000001</v>
      </c>
      <c r="AD23" s="4">
        <f t="shared" ca="1" si="19"/>
        <v>79.256</v>
      </c>
      <c r="AE23" s="20">
        <f t="shared" ca="1" si="20"/>
        <v>71.62700000000001</v>
      </c>
      <c r="AF23" s="20">
        <f t="shared" ca="1" si="21"/>
        <v>73.341000000000008</v>
      </c>
      <c r="AG23" s="20">
        <f t="shared" ca="1" si="22"/>
        <v>67.518000000000001</v>
      </c>
      <c r="AH23" s="96">
        <f t="shared" ca="1" si="23"/>
        <v>61.350999999999999</v>
      </c>
      <c r="AI23" s="20">
        <f t="shared" ca="1" si="24"/>
        <v>60.69</v>
      </c>
      <c r="AJ23" s="20">
        <f t="shared" ca="1" si="25"/>
        <v>55.021999999999998</v>
      </c>
      <c r="AK23" s="20">
        <f t="shared" ca="1" si="26"/>
        <v>51.541999999999994</v>
      </c>
      <c r="AL23" s="20">
        <f t="shared" ca="1" si="27"/>
        <v>51.328000000000003</v>
      </c>
      <c r="AM23" s="20">
        <f t="shared" ca="1" si="28"/>
        <v>72.989000000000004</v>
      </c>
      <c r="AN23" s="20">
        <f t="shared" ca="1" si="29"/>
        <v>70.712000000000003</v>
      </c>
      <c r="AO23" s="20">
        <f t="shared" ca="1" si="30"/>
        <v>60.468999999999994</v>
      </c>
      <c r="AP23" s="20">
        <f t="shared" ca="1" si="31"/>
        <v>55.088999999999999</v>
      </c>
      <c r="AQ23" s="20">
        <f t="shared" ca="1" si="32"/>
        <v>55.079000000000001</v>
      </c>
      <c r="AR23" s="20">
        <f t="shared" ca="1" si="33"/>
        <v>52.835000000000001</v>
      </c>
      <c r="AS23" s="20">
        <f t="shared" ca="1" si="34"/>
        <v>49.675000000000004</v>
      </c>
      <c r="AT23" s="20">
        <f t="shared" ca="1" si="35"/>
        <v>88.668999999999997</v>
      </c>
      <c r="AU23" s="20">
        <f t="shared" ca="1" si="36"/>
        <v>84.580999999999989</v>
      </c>
      <c r="AV23" s="20">
        <f t="shared" ca="1" si="37"/>
        <v>80.188999999999993</v>
      </c>
      <c r="AW23" s="20">
        <f t="shared" ca="1" si="38"/>
        <v>79.986999999999995</v>
      </c>
      <c r="AX23" s="20">
        <f t="shared" ca="1" si="39"/>
        <v>77.308999999999997</v>
      </c>
      <c r="AY23" s="20">
        <f t="shared" ca="1" si="40"/>
        <v>67.484000000000009</v>
      </c>
      <c r="AZ23" s="443"/>
      <c r="BA23" s="188"/>
      <c r="BB23" s="188"/>
      <c r="BC23" s="188"/>
      <c r="BD23" s="188"/>
      <c r="BE23" s="188"/>
      <c r="BF23" s="34"/>
      <c r="BG23" s="21">
        <f t="shared" ca="1" si="47"/>
        <v>70.164000000000001</v>
      </c>
      <c r="BH23" s="21">
        <f t="shared" ca="1" si="48"/>
        <v>63.933</v>
      </c>
      <c r="BI23" s="21">
        <f t="shared" ca="1" si="49"/>
        <v>57.769999999999996</v>
      </c>
      <c r="BJ23" s="440"/>
      <c r="BK23" s="21">
        <f t="shared" ca="1" si="50"/>
        <v>50.113</v>
      </c>
      <c r="BL23" s="21">
        <f t="shared" ca="1" si="125"/>
        <v>50.317000000000007</v>
      </c>
      <c r="BM23" s="21">
        <f t="shared" ca="1" si="52"/>
        <v>50.679000000000002</v>
      </c>
      <c r="BN23" s="442"/>
      <c r="BO23" s="442"/>
      <c r="BP23" s="32">
        <f t="shared" ca="1" si="79"/>
        <v>900</v>
      </c>
      <c r="BQ23" s="129">
        <f t="shared" ca="1" si="139"/>
        <v>490</v>
      </c>
      <c r="BR23" s="34"/>
      <c r="BS23" s="34"/>
      <c r="BT23" s="4">
        <f t="shared" ca="1" si="80"/>
        <v>380</v>
      </c>
      <c r="BU23" s="4">
        <f t="shared" ca="1" si="81"/>
        <v>140</v>
      </c>
      <c r="BV23" s="34"/>
      <c r="BW23" s="4">
        <f t="shared" ca="1" si="82"/>
        <v>130</v>
      </c>
      <c r="BX23" s="7">
        <f t="shared" ca="1" si="83"/>
        <v>250</v>
      </c>
      <c r="BY23" s="4">
        <f t="shared" ca="1" si="122"/>
        <v>5</v>
      </c>
      <c r="BZ23" s="4">
        <f t="shared" ca="1" si="84"/>
        <v>12</v>
      </c>
      <c r="CA23" s="4">
        <f t="shared" ca="1" si="140"/>
        <v>3600</v>
      </c>
      <c r="CB23" s="4">
        <f t="shared" ca="1" si="85"/>
        <v>2200</v>
      </c>
      <c r="CC23" s="4">
        <f t="shared" ca="1" si="86"/>
        <v>15</v>
      </c>
      <c r="CD23" s="4">
        <f t="shared" ca="1" si="87"/>
        <v>25</v>
      </c>
      <c r="CE23" s="4">
        <f t="shared" ca="1" si="88"/>
        <v>280</v>
      </c>
      <c r="CF23" s="4">
        <f t="shared" ca="1" si="89"/>
        <v>2300</v>
      </c>
      <c r="CG23" s="4">
        <f t="shared" ca="1" si="90"/>
        <v>12</v>
      </c>
      <c r="CH23" s="4">
        <f t="shared" ca="1" si="91"/>
        <v>520</v>
      </c>
      <c r="CI23" s="4">
        <f t="shared" ca="1" si="92"/>
        <v>130</v>
      </c>
      <c r="CJ23" s="4">
        <f t="shared" ca="1" si="93"/>
        <v>15</v>
      </c>
      <c r="CK23" s="4">
        <f t="shared" ca="1" si="94"/>
        <v>20</v>
      </c>
      <c r="CL23" s="4">
        <f t="shared" ca="1" si="95"/>
        <v>290</v>
      </c>
      <c r="CM23" s="4">
        <f t="shared" ca="1" si="96"/>
        <v>1100</v>
      </c>
      <c r="CN23" s="4">
        <f t="shared" ca="1" si="97"/>
        <v>15</v>
      </c>
      <c r="CO23" s="34"/>
      <c r="CP23" s="4">
        <f t="shared" ca="1" si="98"/>
        <v>700</v>
      </c>
      <c r="CQ23" s="4">
        <f t="shared" ca="1" si="99"/>
        <v>2700</v>
      </c>
      <c r="CR23" s="4">
        <f t="shared" ca="1" si="100"/>
        <v>2600</v>
      </c>
      <c r="CS23" s="4">
        <f t="shared" ca="1" si="101"/>
        <v>10</v>
      </c>
      <c r="CT23" s="4">
        <f t="shared" ca="1" si="102"/>
        <v>40</v>
      </c>
      <c r="CU23" s="4">
        <f t="shared" ca="1" si="103"/>
        <v>35</v>
      </c>
      <c r="CV23" s="4">
        <f t="shared" ca="1" si="104"/>
        <v>25</v>
      </c>
      <c r="CW23" s="4">
        <f t="shared" ca="1" si="105"/>
        <v>8</v>
      </c>
      <c r="CX23" s="4">
        <f t="shared" ca="1" si="106"/>
        <v>8</v>
      </c>
      <c r="CY23" s="4">
        <f t="shared" ca="1" si="107"/>
        <v>1000</v>
      </c>
      <c r="CZ23" s="4">
        <f t="shared" ca="1" si="108"/>
        <v>3500</v>
      </c>
      <c r="DA23" s="4">
        <f t="shared" ca="1" si="109"/>
        <v>15</v>
      </c>
      <c r="DB23" s="4">
        <f t="shared" ca="1" si="110"/>
        <v>300</v>
      </c>
      <c r="DC23" s="4">
        <f t="shared" ca="1" si="111"/>
        <v>140</v>
      </c>
      <c r="DD23" s="4">
        <f t="shared" ca="1" si="112"/>
        <v>80</v>
      </c>
      <c r="DE23" s="4">
        <f t="shared" ca="1" si="123"/>
        <v>180</v>
      </c>
      <c r="DF23" s="4">
        <f t="shared" ca="1" si="61"/>
        <v>600</v>
      </c>
      <c r="DG23" s="4">
        <f t="shared" ca="1" si="62"/>
        <v>600</v>
      </c>
      <c r="DH23" s="4">
        <f t="shared" ca="1" si="63"/>
        <v>90</v>
      </c>
      <c r="DI23" s="4">
        <f t="shared" ca="1" si="64"/>
        <v>1500</v>
      </c>
      <c r="DJ23" s="4">
        <f t="shared" ca="1" si="65"/>
        <v>900</v>
      </c>
      <c r="DK23" s="34"/>
      <c r="DL23" s="34"/>
      <c r="DM23" s="34"/>
      <c r="DN23" s="34"/>
      <c r="DO23" s="34"/>
      <c r="DP23" s="34"/>
      <c r="DQ23" s="34"/>
      <c r="DR23" s="4">
        <f t="shared" ca="1" si="113"/>
        <v>12</v>
      </c>
      <c r="DS23" s="4">
        <f t="shared" ca="1" si="114"/>
        <v>12</v>
      </c>
      <c r="DT23" s="4">
        <f t="shared" ca="1" si="115"/>
        <v>20</v>
      </c>
      <c r="DU23" s="34"/>
      <c r="DV23" s="7">
        <f t="shared" ca="1" si="116"/>
        <v>140</v>
      </c>
      <c r="DW23" s="130">
        <f t="shared" ca="1" si="141"/>
        <v>20</v>
      </c>
      <c r="DX23" s="130">
        <f t="shared" ca="1" si="117"/>
        <v>60</v>
      </c>
      <c r="DY23" s="4">
        <f t="shared" ca="1" si="118"/>
        <v>60</v>
      </c>
      <c r="DZ23" s="4">
        <f t="shared" ca="1" si="119"/>
        <v>130</v>
      </c>
      <c r="EA23" s="4">
        <f t="shared" ca="1" si="120"/>
        <v>110</v>
      </c>
      <c r="EB23" s="4">
        <f t="shared" ca="1" si="121"/>
        <v>130</v>
      </c>
      <c r="ED23" s="447" t="s">
        <v>32</v>
      </c>
      <c r="EE23" s="12" t="s">
        <v>159</v>
      </c>
      <c r="EF23" s="13">
        <v>70.289000000000001</v>
      </c>
    </row>
    <row r="24" spans="1:136" x14ac:dyDescent="0.15">
      <c r="A24" s="6" t="s">
        <v>347</v>
      </c>
      <c r="B24" s="3">
        <f t="shared" ca="1" si="74"/>
        <v>44347</v>
      </c>
      <c r="C24" s="34"/>
      <c r="D24" s="34"/>
      <c r="E24" s="20">
        <f t="shared" ca="1" si="0"/>
        <v>55.126999999999995</v>
      </c>
      <c r="F24" s="20">
        <f t="shared" ca="1" si="75"/>
        <v>52.322000000000003</v>
      </c>
      <c r="G24" s="34"/>
      <c r="H24" s="34"/>
      <c r="I24" s="20">
        <f t="shared" ca="1" si="1"/>
        <v>52.822999999999993</v>
      </c>
      <c r="J24" s="20">
        <f t="shared" ca="1" si="2"/>
        <v>47.482999999999997</v>
      </c>
      <c r="K24" s="34"/>
      <c r="L24" s="20">
        <f t="shared" ca="1" si="4"/>
        <v>72.054000000000002</v>
      </c>
      <c r="M24" s="20">
        <f t="shared" ca="1" si="5"/>
        <v>64.771999999999991</v>
      </c>
      <c r="N24" s="95">
        <f t="shared" ca="1" si="6"/>
        <v>72.000999999999991</v>
      </c>
      <c r="O24" s="20">
        <f t="shared" ca="1" si="7"/>
        <v>66.367999999999995</v>
      </c>
      <c r="P24" s="4">
        <f t="shared" ca="1" si="8"/>
        <v>57.341999999999992</v>
      </c>
      <c r="Q24" s="20">
        <f t="shared" ca="1" si="9"/>
        <v>54.404000000000003</v>
      </c>
      <c r="R24" s="20">
        <f t="shared" ca="1" si="10"/>
        <v>52.786999999999992</v>
      </c>
      <c r="S24" s="20">
        <f t="shared" ca="1" si="11"/>
        <v>63.67</v>
      </c>
      <c r="T24" s="20">
        <f t="shared" ca="1" si="12"/>
        <v>55.959000000000003</v>
      </c>
      <c r="U24" s="20">
        <f t="shared" ca="1" si="13"/>
        <v>52.313000000000002</v>
      </c>
      <c r="V24" s="20">
        <f t="shared" ca="1" si="14"/>
        <v>51.460999999999999</v>
      </c>
      <c r="W24" s="20">
        <f t="shared" ca="1" si="76"/>
        <v>54.552999999999997</v>
      </c>
      <c r="X24" s="20">
        <f t="shared" ca="1" si="77"/>
        <v>56.44</v>
      </c>
      <c r="Y24" s="95">
        <f t="shared" ca="1" si="15"/>
        <v>54.759</v>
      </c>
      <c r="Z24" s="20">
        <f t="shared" ca="1" si="78"/>
        <v>50.769999999999996</v>
      </c>
      <c r="AA24" s="20">
        <f t="shared" ca="1" si="16"/>
        <v>51.451000000000001</v>
      </c>
      <c r="AB24" s="20">
        <f t="shared" ca="1" si="17"/>
        <v>50.134999999999998</v>
      </c>
      <c r="AC24" s="20">
        <f t="shared" ca="1" si="18"/>
        <v>50.884999999999998</v>
      </c>
      <c r="AD24" s="4">
        <f t="shared" ca="1" si="19"/>
        <v>79.253999999999991</v>
      </c>
      <c r="AE24" s="20">
        <f t="shared" ca="1" si="20"/>
        <v>71.58</v>
      </c>
      <c r="AF24" s="20">
        <f t="shared" ca="1" si="21"/>
        <v>73.192999999999998</v>
      </c>
      <c r="AG24" s="20">
        <f t="shared" ca="1" si="22"/>
        <v>67.401999999999987</v>
      </c>
      <c r="AH24" s="96">
        <f t="shared" ca="1" si="23"/>
        <v>61.36</v>
      </c>
      <c r="AI24" s="20">
        <f t="shared" ca="1" si="24"/>
        <v>60.659000000000006</v>
      </c>
      <c r="AJ24" s="20">
        <f t="shared" ca="1" si="25"/>
        <v>54.984999999999999</v>
      </c>
      <c r="AK24" s="20">
        <f t="shared" ca="1" si="26"/>
        <v>51.556999999999995</v>
      </c>
      <c r="AL24" s="20">
        <f t="shared" ca="1" si="27"/>
        <v>51.463000000000008</v>
      </c>
      <c r="AM24" s="20">
        <f t="shared" ca="1" si="28"/>
        <v>72.948000000000008</v>
      </c>
      <c r="AN24" s="20">
        <f t="shared" ca="1" si="29"/>
        <v>70.685000000000002</v>
      </c>
      <c r="AO24" s="20">
        <f t="shared" ca="1" si="30"/>
        <v>60.448999999999998</v>
      </c>
      <c r="AP24" s="20">
        <f t="shared" ca="1" si="31"/>
        <v>55.230999999999995</v>
      </c>
      <c r="AQ24" s="20">
        <f t="shared" ca="1" si="32"/>
        <v>55.881</v>
      </c>
      <c r="AR24" s="20">
        <f t="shared" ca="1" si="33"/>
        <v>53.024000000000001</v>
      </c>
      <c r="AS24" s="20">
        <f t="shared" ca="1" si="34"/>
        <v>49.752000000000002</v>
      </c>
      <c r="AT24" s="20">
        <f t="shared" ca="1" si="35"/>
        <v>88.912000000000006</v>
      </c>
      <c r="AU24" s="20">
        <f t="shared" ca="1" si="36"/>
        <v>84.830999999999989</v>
      </c>
      <c r="AV24" s="20">
        <f t="shared" ca="1" si="37"/>
        <v>80.230999999999995</v>
      </c>
      <c r="AW24" s="20">
        <f t="shared" ca="1" si="38"/>
        <v>80.063000000000002</v>
      </c>
      <c r="AX24" s="20">
        <f t="shared" ca="1" si="39"/>
        <v>77.23</v>
      </c>
      <c r="AY24" s="20">
        <f t="shared" ca="1" si="40"/>
        <v>67.366</v>
      </c>
      <c r="AZ24" s="443"/>
      <c r="BA24" s="188"/>
      <c r="BB24" s="188"/>
      <c r="BC24" s="188"/>
      <c r="BD24" s="188"/>
      <c r="BE24" s="188"/>
      <c r="BF24" s="34"/>
      <c r="BG24" s="21">
        <f t="shared" ca="1" si="47"/>
        <v>70.146999999999991</v>
      </c>
      <c r="BH24" s="21">
        <f t="shared" ca="1" si="48"/>
        <v>63.808</v>
      </c>
      <c r="BI24" s="21">
        <f t="shared" ca="1" si="49"/>
        <v>57.817999999999998</v>
      </c>
      <c r="BJ24" s="440"/>
      <c r="BK24" s="21">
        <f t="shared" ca="1" si="50"/>
        <v>50.207000000000001</v>
      </c>
      <c r="BL24" s="21">
        <f t="shared" ca="1" si="125"/>
        <v>49.291000000000004</v>
      </c>
      <c r="BM24" s="21">
        <f t="shared" ca="1" si="52"/>
        <v>50.797000000000004</v>
      </c>
      <c r="BN24" s="442"/>
      <c r="BO24" s="442"/>
      <c r="BP24" s="32">
        <f t="shared" ca="1" si="79"/>
        <v>850</v>
      </c>
      <c r="BQ24" s="129">
        <f ca="1">INDIRECT(A24&amp;"!$G$11")</f>
        <v>500</v>
      </c>
      <c r="BR24" s="34"/>
      <c r="BS24" s="34"/>
      <c r="BT24" s="4">
        <f t="shared" ca="1" si="80"/>
        <v>350</v>
      </c>
      <c r="BU24" s="4">
        <f t="shared" ca="1" si="81"/>
        <v>140</v>
      </c>
      <c r="BV24" s="34"/>
      <c r="BW24" s="4">
        <f t="shared" ca="1" si="82"/>
        <v>140</v>
      </c>
      <c r="BX24" s="7">
        <f t="shared" ca="1" si="83"/>
        <v>420</v>
      </c>
      <c r="BY24" s="4">
        <f t="shared" ca="1" si="122"/>
        <v>15</v>
      </c>
      <c r="BZ24" s="4">
        <f t="shared" ca="1" si="84"/>
        <v>10</v>
      </c>
      <c r="CA24" s="4">
        <f t="shared" ca="1" si="140"/>
        <v>3500</v>
      </c>
      <c r="CB24" s="4">
        <f t="shared" ca="1" si="85"/>
        <v>2000</v>
      </c>
      <c r="CC24" s="4">
        <f t="shared" ca="1" si="86"/>
        <v>15</v>
      </c>
      <c r="CD24" s="4">
        <f t="shared" ca="1" si="87"/>
        <v>12</v>
      </c>
      <c r="CE24" s="4">
        <f t="shared" ca="1" si="88"/>
        <v>280</v>
      </c>
      <c r="CF24" s="4">
        <f t="shared" ca="1" si="89"/>
        <v>2400</v>
      </c>
      <c r="CG24" s="4">
        <f t="shared" ca="1" si="90"/>
        <v>10</v>
      </c>
      <c r="CH24" s="4">
        <f t="shared" ca="1" si="91"/>
        <v>480</v>
      </c>
      <c r="CI24" s="4">
        <f t="shared" ca="1" si="92"/>
        <v>130</v>
      </c>
      <c r="CJ24" s="4">
        <f t="shared" ca="1" si="93"/>
        <v>20</v>
      </c>
      <c r="CK24" s="4">
        <f t="shared" ca="1" si="94"/>
        <v>20</v>
      </c>
      <c r="CL24" s="4">
        <f t="shared" ca="1" si="95"/>
        <v>480</v>
      </c>
      <c r="CM24" s="4">
        <f t="shared" ca="1" si="96"/>
        <v>900</v>
      </c>
      <c r="CN24" s="4">
        <f t="shared" ca="1" si="97"/>
        <v>20</v>
      </c>
      <c r="CO24" s="34"/>
      <c r="CP24" s="4">
        <f t="shared" ca="1" si="98"/>
        <v>650</v>
      </c>
      <c r="CQ24" s="4">
        <f t="shared" ca="1" si="99"/>
        <v>3000</v>
      </c>
      <c r="CR24" s="4">
        <f t="shared" ca="1" si="100"/>
        <v>1800</v>
      </c>
      <c r="CS24" s="4">
        <f t="shared" ca="1" si="101"/>
        <v>10</v>
      </c>
      <c r="CT24" s="4">
        <f t="shared" ca="1" si="102"/>
        <v>35</v>
      </c>
      <c r="CU24" s="4">
        <f t="shared" ca="1" si="103"/>
        <v>35</v>
      </c>
      <c r="CV24" s="4">
        <f t="shared" ca="1" si="104"/>
        <v>25</v>
      </c>
      <c r="CW24" s="4">
        <f t="shared" ca="1" si="105"/>
        <v>8</v>
      </c>
      <c r="CX24" s="4">
        <f t="shared" ca="1" si="106"/>
        <v>12</v>
      </c>
      <c r="CY24" s="4">
        <f t="shared" ca="1" si="107"/>
        <v>750</v>
      </c>
      <c r="CZ24" s="4">
        <f t="shared" ca="1" si="108"/>
        <v>3800</v>
      </c>
      <c r="DA24" s="4">
        <f t="shared" ca="1" si="109"/>
        <v>15</v>
      </c>
      <c r="DB24" s="4">
        <f t="shared" ca="1" si="110"/>
        <v>480</v>
      </c>
      <c r="DC24" s="4">
        <f t="shared" ca="1" si="111"/>
        <v>150</v>
      </c>
      <c r="DD24" s="4">
        <f t="shared" ca="1" si="112"/>
        <v>80</v>
      </c>
      <c r="DE24" s="4">
        <f t="shared" ca="1" si="123"/>
        <v>120</v>
      </c>
      <c r="DF24" s="4">
        <f t="shared" ca="1" si="61"/>
        <v>700</v>
      </c>
      <c r="DG24" s="4">
        <f t="shared" ca="1" si="62"/>
        <v>600</v>
      </c>
      <c r="DH24" s="4">
        <f t="shared" ca="1" si="63"/>
        <v>100</v>
      </c>
      <c r="DI24" s="4">
        <f t="shared" ca="1" si="64"/>
        <v>1400</v>
      </c>
      <c r="DJ24" s="4">
        <f t="shared" ca="1" si="65"/>
        <v>600</v>
      </c>
      <c r="DK24" s="34"/>
      <c r="DL24" s="34"/>
      <c r="DM24" s="34"/>
      <c r="DN24" s="34"/>
      <c r="DO24" s="34"/>
      <c r="DP24" s="34"/>
      <c r="DQ24" s="34"/>
      <c r="DR24" s="4">
        <f t="shared" ca="1" si="113"/>
        <v>15</v>
      </c>
      <c r="DS24" s="4">
        <f t="shared" ca="1" si="114"/>
        <v>12</v>
      </c>
      <c r="DT24" s="4">
        <f t="shared" ca="1" si="115"/>
        <v>20</v>
      </c>
      <c r="DU24" s="34"/>
      <c r="DV24" s="7">
        <f t="shared" ca="1" si="116"/>
        <v>130</v>
      </c>
      <c r="DW24" s="130">
        <f t="shared" ca="1" si="141"/>
        <v>8</v>
      </c>
      <c r="DX24" s="130">
        <f t="shared" ca="1" si="117"/>
        <v>25</v>
      </c>
      <c r="DY24" s="4">
        <f t="shared" ca="1" si="118"/>
        <v>30</v>
      </c>
      <c r="DZ24" s="4">
        <f t="shared" ca="1" si="119"/>
        <v>100</v>
      </c>
      <c r="EA24" s="4">
        <f t="shared" ca="1" si="120"/>
        <v>100</v>
      </c>
      <c r="EB24" s="4">
        <f t="shared" ca="1" si="121"/>
        <v>110</v>
      </c>
      <c r="ED24" s="449"/>
      <c r="EE24" s="14" t="s">
        <v>160</v>
      </c>
      <c r="EF24" s="15">
        <v>70.567999999999998</v>
      </c>
    </row>
    <row r="25" spans="1:136" x14ac:dyDescent="0.15">
      <c r="A25" s="6" t="s">
        <v>349</v>
      </c>
      <c r="B25" s="3">
        <f t="shared" ca="1" si="74"/>
        <v>44354</v>
      </c>
      <c r="C25" s="34"/>
      <c r="D25" s="34"/>
      <c r="E25" s="20">
        <f t="shared" ca="1" si="0"/>
        <v>55.174999999999997</v>
      </c>
      <c r="F25" s="20">
        <f t="shared" ca="1" si="75"/>
        <v>53.397000000000006</v>
      </c>
      <c r="G25" s="34"/>
      <c r="H25" s="34"/>
      <c r="I25" s="20">
        <f t="shared" ca="1" si="1"/>
        <v>52.753999999999991</v>
      </c>
      <c r="J25" s="20">
        <f t="shared" ca="1" si="2"/>
        <v>47.442999999999998</v>
      </c>
      <c r="K25" s="34"/>
      <c r="L25" s="20">
        <f t="shared" ca="1" si="4"/>
        <v>72.051999999999992</v>
      </c>
      <c r="M25" s="20">
        <f t="shared" ca="1" si="5"/>
        <v>64.781999999999996</v>
      </c>
      <c r="N25" s="95">
        <f t="shared" ca="1" si="6"/>
        <v>71.978999999999999</v>
      </c>
      <c r="O25" s="20">
        <f t="shared" ca="1" si="7"/>
        <v>66.367999999999995</v>
      </c>
      <c r="P25" s="4">
        <f t="shared" ca="1" si="8"/>
        <v>57.359999999999992</v>
      </c>
      <c r="Q25" s="20">
        <f t="shared" ca="1" si="9"/>
        <v>54.47</v>
      </c>
      <c r="R25" s="20">
        <f t="shared" ca="1" si="10"/>
        <v>52.814999999999998</v>
      </c>
      <c r="S25" s="20">
        <f t="shared" ca="1" si="11"/>
        <v>63.591000000000001</v>
      </c>
      <c r="T25" s="20">
        <f t="shared" ca="1" si="12"/>
        <v>55.971000000000004</v>
      </c>
      <c r="U25" s="20">
        <f t="shared" ca="1" si="13"/>
        <v>52.522000000000006</v>
      </c>
      <c r="V25" s="20">
        <f t="shared" ca="1" si="14"/>
        <v>51.481999999999999</v>
      </c>
      <c r="W25" s="20">
        <f t="shared" ca="1" si="76"/>
        <v>54.506</v>
      </c>
      <c r="X25" s="20">
        <f t="shared" ca="1" si="77"/>
        <v>56.331000000000003</v>
      </c>
      <c r="Y25" s="95">
        <f t="shared" ca="1" si="15"/>
        <v>54.418000000000006</v>
      </c>
      <c r="Z25" s="20">
        <f t="shared" ca="1" si="78"/>
        <v>50.765000000000001</v>
      </c>
      <c r="AA25" s="20">
        <f t="shared" ca="1" si="16"/>
        <v>51.513000000000005</v>
      </c>
      <c r="AB25" s="20">
        <f t="shared" ca="1" si="17"/>
        <v>50.12</v>
      </c>
      <c r="AC25" s="20">
        <f t="shared" ca="1" si="18"/>
        <v>50.899000000000001</v>
      </c>
      <c r="AD25" s="4">
        <f t="shared" ca="1" si="19"/>
        <v>79.257999999999996</v>
      </c>
      <c r="AE25" s="20">
        <f t="shared" ca="1" si="20"/>
        <v>71.515000000000001</v>
      </c>
      <c r="AF25" s="20">
        <f t="shared" ca="1" si="21"/>
        <v>73.216000000000008</v>
      </c>
      <c r="AG25" s="20">
        <f t="shared" ca="1" si="22"/>
        <v>67.421999999999997</v>
      </c>
      <c r="AH25" s="96">
        <f t="shared" ca="1" si="23"/>
        <v>61.387</v>
      </c>
      <c r="AI25" s="20">
        <f t="shared" ca="1" si="24"/>
        <v>60.688000000000002</v>
      </c>
      <c r="AJ25" s="20">
        <f t="shared" ca="1" si="25"/>
        <v>55.021000000000001</v>
      </c>
      <c r="AK25" s="20">
        <f t="shared" ca="1" si="26"/>
        <v>51.559999999999995</v>
      </c>
      <c r="AL25" s="20">
        <f t="shared" ca="1" si="27"/>
        <v>51.481000000000002</v>
      </c>
      <c r="AM25" s="20">
        <f t="shared" ca="1" si="28"/>
        <v>73.055000000000007</v>
      </c>
      <c r="AN25" s="20">
        <f t="shared" ca="1" si="29"/>
        <v>70.688999999999993</v>
      </c>
      <c r="AO25" s="20">
        <f t="shared" ca="1" si="30"/>
        <v>60.45</v>
      </c>
      <c r="AP25" s="20">
        <f t="shared" ca="1" si="31"/>
        <v>55.262999999999998</v>
      </c>
      <c r="AQ25" s="20">
        <f t="shared" ca="1" si="32"/>
        <v>56.319000000000003</v>
      </c>
      <c r="AR25" s="20">
        <f t="shared" ca="1" si="33"/>
        <v>53</v>
      </c>
      <c r="AS25" s="20">
        <f t="shared" ca="1" si="34"/>
        <v>49.760000000000005</v>
      </c>
      <c r="AT25" s="20">
        <f t="shared" ref="AT25:AT34" ca="1" si="142">$EF$46-INDIRECT($A25&amp;"!B37")</f>
        <v>88.625</v>
      </c>
      <c r="AU25" s="20">
        <f t="shared" ref="AU25:AU34" ca="1" si="143">$EF$47-INDIRECT($A25&amp;"!C37")</f>
        <v>84.725999999999999</v>
      </c>
      <c r="AV25" s="20">
        <f t="shared" ref="AV25:AV34" ca="1" si="144">$EF$48-INDIRECT($A25&amp;"!D37")</f>
        <v>80.198999999999998</v>
      </c>
      <c r="AW25" s="20">
        <f t="shared" ref="AW25:AW34" ca="1" si="145">$EF$49-INDIRECT($A25&amp;"!E37")</f>
        <v>80.021999999999991</v>
      </c>
      <c r="AX25" s="20">
        <f t="shared" ref="AX25:AX34" ca="1" si="146">$EF$50-INDIRECT($A25&amp;"!F37")</f>
        <v>77.244</v>
      </c>
      <c r="AY25" s="20">
        <f t="shared" ref="AY25:AY34" ca="1" si="147">$EF$51-INDIRECT($A25&amp;"!G37")</f>
        <v>67.385999999999996</v>
      </c>
      <c r="AZ25" s="443"/>
      <c r="BA25" s="188"/>
      <c r="BB25" s="188"/>
      <c r="BC25" s="188"/>
      <c r="BD25" s="188"/>
      <c r="BE25" s="188"/>
      <c r="BF25" s="34"/>
      <c r="BG25" s="21">
        <f t="shared" ca="1" si="47"/>
        <v>70.158000000000001</v>
      </c>
      <c r="BH25" s="21">
        <f t="shared" ca="1" si="48"/>
        <v>63.847000000000001</v>
      </c>
      <c r="BI25" s="21">
        <f t="shared" ca="1" si="49"/>
        <v>57.869</v>
      </c>
      <c r="BJ25" s="440"/>
      <c r="BK25" s="21">
        <f t="shared" ca="1" si="50"/>
        <v>50.198999999999998</v>
      </c>
      <c r="BL25" s="21">
        <f t="shared" ca="1" si="125"/>
        <v>49.412000000000006</v>
      </c>
      <c r="BM25" s="21">
        <f t="shared" ca="1" si="52"/>
        <v>50.817000000000007</v>
      </c>
      <c r="BN25" s="442"/>
      <c r="BO25" s="442"/>
      <c r="BP25" s="32">
        <f t="shared" ca="1" si="79"/>
        <v>800</v>
      </c>
      <c r="BQ25" s="129">
        <f ca="1">INDIRECT(A25&amp;"!$G$11")</f>
        <v>490</v>
      </c>
      <c r="BR25" s="34"/>
      <c r="BS25" s="34"/>
      <c r="BT25" s="4">
        <f t="shared" ca="1" si="80"/>
        <v>360</v>
      </c>
      <c r="BU25" s="4">
        <f t="shared" ca="1" si="81"/>
        <v>150</v>
      </c>
      <c r="BV25" s="34"/>
      <c r="BW25" s="4">
        <f t="shared" ca="1" si="82"/>
        <v>150</v>
      </c>
      <c r="BX25" s="7">
        <f t="shared" ca="1" si="83"/>
        <v>480</v>
      </c>
      <c r="BY25" s="4">
        <f t="shared" ca="1" si="122"/>
        <v>5</v>
      </c>
      <c r="BZ25" s="4">
        <f t="shared" ca="1" si="84"/>
        <v>12</v>
      </c>
      <c r="CA25" s="4">
        <f t="shared" ca="1" si="140"/>
        <v>3500</v>
      </c>
      <c r="CB25" s="4">
        <f t="shared" ca="1" si="85"/>
        <v>2300</v>
      </c>
      <c r="CC25" s="4">
        <f t="shared" ca="1" si="86"/>
        <v>15</v>
      </c>
      <c r="CD25" s="4">
        <f t="shared" ca="1" si="87"/>
        <v>20</v>
      </c>
      <c r="CE25" s="4">
        <f t="shared" ca="1" si="88"/>
        <v>300</v>
      </c>
      <c r="CF25" s="4">
        <f t="shared" ca="1" si="89"/>
        <v>2000</v>
      </c>
      <c r="CG25" s="4">
        <f t="shared" ca="1" si="90"/>
        <v>10</v>
      </c>
      <c r="CH25" s="4">
        <f t="shared" ca="1" si="91"/>
        <v>500</v>
      </c>
      <c r="CI25" s="4">
        <f t="shared" ca="1" si="92"/>
        <v>130</v>
      </c>
      <c r="CJ25" s="4">
        <f t="shared" ca="1" si="93"/>
        <v>12</v>
      </c>
      <c r="CK25" s="4">
        <f t="shared" ca="1" si="94"/>
        <v>25</v>
      </c>
      <c r="CL25" s="4">
        <f t="shared" ca="1" si="95"/>
        <v>230</v>
      </c>
      <c r="CM25" s="4">
        <f t="shared" ca="1" si="96"/>
        <v>1100</v>
      </c>
      <c r="CN25" s="4">
        <f t="shared" ca="1" si="97"/>
        <v>15</v>
      </c>
      <c r="CO25" s="34"/>
      <c r="CP25" s="4">
        <f t="shared" ca="1" si="98"/>
        <v>600</v>
      </c>
      <c r="CQ25" s="4">
        <f t="shared" ca="1" si="99"/>
        <v>2500</v>
      </c>
      <c r="CR25" s="4">
        <f t="shared" ca="1" si="100"/>
        <v>2400</v>
      </c>
      <c r="CS25" s="4">
        <f t="shared" ca="1" si="101"/>
        <v>10</v>
      </c>
      <c r="CT25" s="4">
        <f t="shared" ca="1" si="102"/>
        <v>35</v>
      </c>
      <c r="CU25" s="4">
        <f t="shared" ca="1" si="103"/>
        <v>40</v>
      </c>
      <c r="CV25" s="4">
        <f t="shared" ca="1" si="104"/>
        <v>25</v>
      </c>
      <c r="CW25" s="4">
        <f t="shared" ca="1" si="105"/>
        <v>8</v>
      </c>
      <c r="CX25" s="4">
        <f t="shared" ca="1" si="106"/>
        <v>10</v>
      </c>
      <c r="CY25" s="4">
        <f t="shared" ca="1" si="107"/>
        <v>1100</v>
      </c>
      <c r="CZ25" s="4">
        <f t="shared" ca="1" si="108"/>
        <v>3800</v>
      </c>
      <c r="DA25" s="4">
        <f t="shared" ca="1" si="109"/>
        <v>15</v>
      </c>
      <c r="DB25" s="4">
        <f t="shared" ca="1" si="110"/>
        <v>480</v>
      </c>
      <c r="DC25" s="4">
        <f t="shared" ca="1" si="111"/>
        <v>190</v>
      </c>
      <c r="DD25" s="4">
        <f t="shared" ca="1" si="112"/>
        <v>75</v>
      </c>
      <c r="DE25" s="4">
        <f t="shared" ref="DE25:DE32" ca="1" si="148">INDIRECT($A25&amp;"!B39")</f>
        <v>140</v>
      </c>
      <c r="DF25" s="4">
        <f t="shared" ref="DF25:DF32" ca="1" si="149">INDIRECT($A25&amp;"!C39")</f>
        <v>700</v>
      </c>
      <c r="DG25" s="4">
        <f t="shared" ref="DG25:DG32" ca="1" si="150">INDIRECT($A25&amp;"!D39")</f>
        <v>500</v>
      </c>
      <c r="DH25" s="4">
        <f t="shared" ref="DH25:DH32" ca="1" si="151">INDIRECT($A25&amp;"!E39")</f>
        <v>80</v>
      </c>
      <c r="DI25" s="4">
        <f t="shared" ref="DI25:DI32" ca="1" si="152">INDIRECT($A25&amp;"!F39")</f>
        <v>1400</v>
      </c>
      <c r="DJ25" s="4">
        <f t="shared" ref="DJ25:DJ32" ca="1" si="153">INDIRECT(A25&amp;"!I39")</f>
        <v>900</v>
      </c>
      <c r="DK25" s="34"/>
      <c r="DL25" s="34"/>
      <c r="DM25" s="34"/>
      <c r="DN25" s="34"/>
      <c r="DO25" s="34"/>
      <c r="DP25" s="34"/>
      <c r="DQ25" s="34"/>
      <c r="DR25" s="4">
        <f t="shared" ca="1" si="113"/>
        <v>10</v>
      </c>
      <c r="DS25" s="4">
        <f t="shared" ca="1" si="114"/>
        <v>12</v>
      </c>
      <c r="DT25" s="4">
        <f t="shared" ca="1" si="115"/>
        <v>15</v>
      </c>
      <c r="DU25" s="34"/>
      <c r="DV25" s="7">
        <f t="shared" ca="1" si="116"/>
        <v>180</v>
      </c>
      <c r="DW25" s="130">
        <f t="shared" ca="1" si="141"/>
        <v>140</v>
      </c>
      <c r="DX25" s="130">
        <f t="shared" ca="1" si="117"/>
        <v>160</v>
      </c>
      <c r="DY25" s="4">
        <f t="shared" ca="1" si="118"/>
        <v>140</v>
      </c>
      <c r="DZ25" s="4">
        <f t="shared" ca="1" si="119"/>
        <v>80</v>
      </c>
      <c r="EA25" s="4">
        <f t="shared" ca="1" si="120"/>
        <v>95</v>
      </c>
      <c r="EB25" s="4">
        <f t="shared" ca="1" si="121"/>
        <v>90</v>
      </c>
      <c r="ED25" s="447" t="s">
        <v>51</v>
      </c>
      <c r="EE25" s="9" t="s">
        <v>161</v>
      </c>
      <c r="EF25" s="16">
        <v>60.828000000000003</v>
      </c>
    </row>
    <row r="26" spans="1:136" x14ac:dyDescent="0.15">
      <c r="A26" s="6" t="s">
        <v>351</v>
      </c>
      <c r="B26" s="3">
        <f t="shared" ca="1" si="74"/>
        <v>44361</v>
      </c>
      <c r="C26" s="34"/>
      <c r="D26" s="34"/>
      <c r="E26" s="20">
        <f t="shared" ca="1" si="0"/>
        <v>55.12</v>
      </c>
      <c r="F26" s="20">
        <f t="shared" ca="1" si="75"/>
        <v>52.375</v>
      </c>
      <c r="G26" s="34"/>
      <c r="H26" s="34"/>
      <c r="I26" s="20">
        <f t="shared" ca="1" si="1"/>
        <v>52.643999999999991</v>
      </c>
      <c r="J26" s="20">
        <f t="shared" ca="1" si="2"/>
        <v>47.509</v>
      </c>
      <c r="K26" s="34"/>
      <c r="L26" s="20">
        <f t="shared" ca="1" si="4"/>
        <v>72.131</v>
      </c>
      <c r="M26" s="20">
        <f t="shared" ca="1" si="5"/>
        <v>64.837999999999994</v>
      </c>
      <c r="N26" s="95">
        <f t="shared" ca="1" si="6"/>
        <v>71.694999999999993</v>
      </c>
      <c r="O26" s="20">
        <f t="shared" ca="1" si="7"/>
        <v>66.408000000000001</v>
      </c>
      <c r="P26" s="4">
        <f t="shared" ca="1" si="8"/>
        <v>57.310999999999993</v>
      </c>
      <c r="Q26" s="20">
        <f t="shared" ca="1" si="9"/>
        <v>54.558999999999997</v>
      </c>
      <c r="R26" s="20">
        <f t="shared" ca="1" si="10"/>
        <v>52.782999999999994</v>
      </c>
      <c r="S26" s="20">
        <f t="shared" ca="1" si="11"/>
        <v>63.551000000000002</v>
      </c>
      <c r="T26" s="20">
        <f t="shared" ca="1" si="12"/>
        <v>55.948000000000008</v>
      </c>
      <c r="U26" s="20">
        <f t="shared" ca="1" si="13"/>
        <v>52.342000000000006</v>
      </c>
      <c r="V26" s="20">
        <f t="shared" ca="1" si="14"/>
        <v>51.47</v>
      </c>
      <c r="W26" s="20">
        <f t="shared" ca="1" si="76"/>
        <v>54.245999999999995</v>
      </c>
      <c r="X26" s="20">
        <f t="shared" ca="1" si="77"/>
        <v>55.998000000000005</v>
      </c>
      <c r="Y26" s="95">
        <f t="shared" ca="1" si="15"/>
        <v>54.157000000000004</v>
      </c>
      <c r="Z26" s="20">
        <f t="shared" ca="1" si="78"/>
        <v>50.697000000000003</v>
      </c>
      <c r="AA26" s="20">
        <f t="shared" ca="1" si="16"/>
        <v>51.367000000000004</v>
      </c>
      <c r="AB26" s="20">
        <f t="shared" ca="1" si="17"/>
        <v>50.110999999999997</v>
      </c>
      <c r="AC26" s="20">
        <f t="shared" ca="1" si="18"/>
        <v>50.886000000000003</v>
      </c>
      <c r="AD26" s="4">
        <f t="shared" ca="1" si="19"/>
        <v>79.257000000000005</v>
      </c>
      <c r="AE26" s="20">
        <f t="shared" ca="1" si="20"/>
        <v>71.463999999999999</v>
      </c>
      <c r="AF26" s="20">
        <f t="shared" ca="1" si="21"/>
        <v>73.312000000000012</v>
      </c>
      <c r="AG26" s="20">
        <f t="shared" ca="1" si="22"/>
        <v>67.508999999999986</v>
      </c>
      <c r="AH26" s="96">
        <f t="shared" ca="1" si="23"/>
        <v>61.387</v>
      </c>
      <c r="AI26" s="20">
        <f t="shared" ca="1" si="24"/>
        <v>60.722999999999999</v>
      </c>
      <c r="AJ26" s="20">
        <f t="shared" ca="1" si="25"/>
        <v>55.024999999999999</v>
      </c>
      <c r="AK26" s="20">
        <f t="shared" ca="1" si="26"/>
        <v>51.569999999999993</v>
      </c>
      <c r="AL26" s="20">
        <f t="shared" ca="1" si="27"/>
        <v>51.463000000000008</v>
      </c>
      <c r="AM26" s="20">
        <f t="shared" ca="1" si="28"/>
        <v>73.073000000000008</v>
      </c>
      <c r="AN26" s="20">
        <f t="shared" ca="1" si="29"/>
        <v>70.700999999999993</v>
      </c>
      <c r="AO26" s="20">
        <f t="shared" ca="1" si="30"/>
        <v>60.447000000000003</v>
      </c>
      <c r="AP26" s="20">
        <f t="shared" ca="1" si="31"/>
        <v>55.144999999999996</v>
      </c>
      <c r="AQ26" s="20">
        <f t="shared" ca="1" si="32"/>
        <v>56.42</v>
      </c>
      <c r="AR26" s="20">
        <f t="shared" ca="1" si="33"/>
        <v>52.884</v>
      </c>
      <c r="AS26" s="20">
        <f t="shared" ca="1" si="34"/>
        <v>49.727000000000004</v>
      </c>
      <c r="AT26" s="20">
        <f t="shared" ca="1" si="142"/>
        <v>86.494</v>
      </c>
      <c r="AU26" s="20">
        <f t="shared" ca="1" si="143"/>
        <v>84.289999999999992</v>
      </c>
      <c r="AV26" s="20">
        <f t="shared" ca="1" si="144"/>
        <v>80.079000000000008</v>
      </c>
      <c r="AW26" s="20">
        <f t="shared" ca="1" si="145"/>
        <v>79.927999999999997</v>
      </c>
      <c r="AX26" s="20">
        <f t="shared" ca="1" si="146"/>
        <v>77.265999999999991</v>
      </c>
      <c r="AY26" s="20">
        <f t="shared" ca="1" si="147"/>
        <v>67.468999999999994</v>
      </c>
      <c r="AZ26" s="443"/>
      <c r="BA26" s="188"/>
      <c r="BB26" s="188"/>
      <c r="BC26" s="188"/>
      <c r="BD26" s="188"/>
      <c r="BE26" s="188"/>
      <c r="BF26" s="34"/>
      <c r="BG26" s="21">
        <f t="shared" ca="1" si="47"/>
        <v>70.137</v>
      </c>
      <c r="BH26" s="21">
        <f t="shared" ca="1" si="48"/>
        <v>63.870000000000005</v>
      </c>
      <c r="BI26" s="21">
        <f t="shared" ca="1" si="49"/>
        <v>57.818999999999996</v>
      </c>
      <c r="BJ26" s="440"/>
      <c r="BK26" s="21">
        <f t="shared" ca="1" si="50"/>
        <v>50.109000000000002</v>
      </c>
      <c r="BL26" s="21">
        <f t="shared" ca="1" si="125"/>
        <v>49.142000000000003</v>
      </c>
      <c r="BM26" s="21">
        <f t="shared" ca="1" si="52"/>
        <v>50.802000000000007</v>
      </c>
      <c r="BN26" s="442"/>
      <c r="BO26" s="442"/>
      <c r="BP26" s="32">
        <f t="shared" ca="1" si="79"/>
        <v>850</v>
      </c>
      <c r="BQ26" s="129">
        <f t="shared" ref="BQ26:BQ54" ca="1" si="154">INDIRECT(A26&amp;"!$G$11")</f>
        <v>480</v>
      </c>
      <c r="BR26" s="34"/>
      <c r="BS26" s="34"/>
      <c r="BT26" s="4">
        <f t="shared" ca="1" si="80"/>
        <v>350</v>
      </c>
      <c r="BU26" s="4">
        <f t="shared" ca="1" si="81"/>
        <v>150</v>
      </c>
      <c r="BV26" s="34"/>
      <c r="BW26" s="4">
        <f t="shared" ca="1" si="82"/>
        <v>160</v>
      </c>
      <c r="BX26" s="7">
        <f t="shared" ca="1" si="83"/>
        <v>450</v>
      </c>
      <c r="BY26" s="4">
        <f t="shared" ca="1" si="122"/>
        <v>8</v>
      </c>
      <c r="BZ26" s="4">
        <f t="shared" ca="1" si="84"/>
        <v>12</v>
      </c>
      <c r="CA26" s="4">
        <f t="shared" ca="1" si="140"/>
        <v>3000</v>
      </c>
      <c r="CB26" s="4">
        <f t="shared" ca="1" si="85"/>
        <v>2200</v>
      </c>
      <c r="CC26" s="4">
        <f t="shared" ca="1" si="86"/>
        <v>12</v>
      </c>
      <c r="CD26" s="4">
        <f t="shared" ca="1" si="87"/>
        <v>20</v>
      </c>
      <c r="CE26" s="4">
        <f t="shared" ca="1" si="88"/>
        <v>250</v>
      </c>
      <c r="CF26" s="4">
        <f t="shared" ca="1" si="89"/>
        <v>2300</v>
      </c>
      <c r="CG26" s="4">
        <f t="shared" ca="1" si="90"/>
        <v>10</v>
      </c>
      <c r="CH26" s="4">
        <f t="shared" ca="1" si="91"/>
        <v>480</v>
      </c>
      <c r="CI26" s="4">
        <f t="shared" ca="1" si="92"/>
        <v>140</v>
      </c>
      <c r="CJ26" s="4">
        <f t="shared" ca="1" si="93"/>
        <v>12</v>
      </c>
      <c r="CK26" s="4">
        <f t="shared" ca="1" si="94"/>
        <v>15</v>
      </c>
      <c r="CL26" s="4">
        <f t="shared" ca="1" si="95"/>
        <v>400</v>
      </c>
      <c r="CM26" s="4">
        <f t="shared" ca="1" si="96"/>
        <v>950</v>
      </c>
      <c r="CN26" s="4">
        <f t="shared" ca="1" si="97"/>
        <v>20</v>
      </c>
      <c r="CO26" s="34"/>
      <c r="CP26" s="4">
        <f t="shared" ca="1" si="98"/>
        <v>600</v>
      </c>
      <c r="CQ26" s="4">
        <f t="shared" ca="1" si="99"/>
        <v>2300</v>
      </c>
      <c r="CR26" s="4">
        <f t="shared" ca="1" si="100"/>
        <v>2500</v>
      </c>
      <c r="CS26" s="4">
        <f t="shared" ca="1" si="101"/>
        <v>8</v>
      </c>
      <c r="CT26" s="4">
        <f t="shared" ca="1" si="102"/>
        <v>35</v>
      </c>
      <c r="CU26" s="4">
        <f t="shared" ca="1" si="103"/>
        <v>40</v>
      </c>
      <c r="CV26" s="4">
        <f t="shared" ca="1" si="104"/>
        <v>25</v>
      </c>
      <c r="CW26" s="4">
        <f t="shared" ca="1" si="105"/>
        <v>10</v>
      </c>
      <c r="CX26" s="4">
        <f t="shared" ca="1" si="106"/>
        <v>12</v>
      </c>
      <c r="CY26" s="4">
        <f t="shared" ca="1" si="107"/>
        <v>850</v>
      </c>
      <c r="CZ26" s="4">
        <f t="shared" ca="1" si="108"/>
        <v>3200</v>
      </c>
      <c r="DA26" s="4">
        <f t="shared" ca="1" si="109"/>
        <v>12</v>
      </c>
      <c r="DB26" s="4">
        <f t="shared" ca="1" si="110"/>
        <v>480</v>
      </c>
      <c r="DC26" s="4">
        <f t="shared" ca="1" si="111"/>
        <v>180</v>
      </c>
      <c r="DD26" s="4">
        <f t="shared" ca="1" si="112"/>
        <v>100</v>
      </c>
      <c r="DE26" s="4">
        <f t="shared" ca="1" si="148"/>
        <v>200</v>
      </c>
      <c r="DF26" s="4">
        <f t="shared" ca="1" si="149"/>
        <v>600</v>
      </c>
      <c r="DG26" s="4">
        <f t="shared" ca="1" si="150"/>
        <v>550</v>
      </c>
      <c r="DH26" s="4">
        <f t="shared" ca="1" si="151"/>
        <v>90</v>
      </c>
      <c r="DI26" s="4">
        <f t="shared" ca="1" si="152"/>
        <v>1300</v>
      </c>
      <c r="DJ26" s="4">
        <f t="shared" ca="1" si="153"/>
        <v>1200</v>
      </c>
      <c r="DK26" s="34"/>
      <c r="DL26" s="34"/>
      <c r="DM26" s="34"/>
      <c r="DN26" s="34"/>
      <c r="DO26" s="34"/>
      <c r="DP26" s="34"/>
      <c r="DQ26" s="34"/>
      <c r="DR26" s="4">
        <f t="shared" ca="1" si="113"/>
        <v>12</v>
      </c>
      <c r="DS26" s="4">
        <f t="shared" ca="1" si="114"/>
        <v>12</v>
      </c>
      <c r="DT26" s="4">
        <f t="shared" ca="1" si="115"/>
        <v>15</v>
      </c>
      <c r="DU26" s="34"/>
      <c r="DV26" s="7">
        <f t="shared" ca="1" si="116"/>
        <v>190</v>
      </c>
      <c r="DW26" s="130">
        <f t="shared" ca="1" si="141"/>
        <v>210</v>
      </c>
      <c r="DX26" s="130">
        <f t="shared" ca="1" si="117"/>
        <v>210</v>
      </c>
      <c r="DY26" s="4">
        <f t="shared" ca="1" si="118"/>
        <v>210</v>
      </c>
      <c r="DZ26" s="4">
        <f t="shared" ca="1" si="119"/>
        <v>100</v>
      </c>
      <c r="EA26" s="4">
        <f t="shared" ca="1" si="120"/>
        <v>90</v>
      </c>
      <c r="EB26" s="4">
        <f t="shared" ca="1" si="121"/>
        <v>100</v>
      </c>
      <c r="ED26" s="449"/>
      <c r="EE26" s="12" t="s">
        <v>162</v>
      </c>
      <c r="EF26" s="17">
        <v>60.832999999999998</v>
      </c>
    </row>
    <row r="27" spans="1:136" x14ac:dyDescent="0.15">
      <c r="A27" s="6" t="s">
        <v>353</v>
      </c>
      <c r="B27" s="3">
        <f t="shared" ca="1" si="74"/>
        <v>44368</v>
      </c>
      <c r="C27" s="34"/>
      <c r="D27" s="34"/>
      <c r="E27" s="20">
        <f t="shared" ca="1" si="0"/>
        <v>55.186</v>
      </c>
      <c r="F27" s="20">
        <f t="shared" ca="1" si="75"/>
        <v>53.892000000000003</v>
      </c>
      <c r="G27" s="34"/>
      <c r="H27" s="34"/>
      <c r="I27" s="20">
        <f t="shared" ca="1" si="1"/>
        <v>52.74799999999999</v>
      </c>
      <c r="J27" s="20">
        <f t="shared" ca="1" si="2"/>
        <v>49.600999999999999</v>
      </c>
      <c r="K27" s="34"/>
      <c r="L27" s="20">
        <f t="shared" ca="1" si="4"/>
        <v>72.128999999999991</v>
      </c>
      <c r="M27" s="20">
        <f t="shared" ca="1" si="5"/>
        <v>64.795000000000002</v>
      </c>
      <c r="N27" s="95">
        <f t="shared" ca="1" si="6"/>
        <v>71.532999999999987</v>
      </c>
      <c r="O27" s="20">
        <f t="shared" ca="1" si="7"/>
        <v>66.282000000000011</v>
      </c>
      <c r="P27" s="4">
        <f t="shared" ca="1" si="8"/>
        <v>57.385999999999996</v>
      </c>
      <c r="Q27" s="20">
        <f t="shared" ca="1" si="9"/>
        <v>54.524000000000001</v>
      </c>
      <c r="R27" s="20">
        <f t="shared" ca="1" si="10"/>
        <v>53.466999999999999</v>
      </c>
      <c r="S27" s="20">
        <f t="shared" ca="1" si="11"/>
        <v>63.417999999999999</v>
      </c>
      <c r="T27" s="20">
        <f t="shared" ca="1" si="12"/>
        <v>55.959000000000003</v>
      </c>
      <c r="U27" s="20">
        <f t="shared" ca="1" si="13"/>
        <v>52.332000000000008</v>
      </c>
      <c r="V27" s="20">
        <f t="shared" ca="1" si="14"/>
        <v>51.975000000000001</v>
      </c>
      <c r="W27" s="20">
        <f t="shared" ca="1" si="76"/>
        <v>55.057000000000002</v>
      </c>
      <c r="X27" s="20">
        <f t="shared" ca="1" si="77"/>
        <v>56.34</v>
      </c>
      <c r="Y27" s="95">
        <f t="shared" ca="1" si="15"/>
        <v>54.14</v>
      </c>
      <c r="Z27" s="20">
        <f t="shared" ca="1" si="78"/>
        <v>51.820999999999998</v>
      </c>
      <c r="AA27" s="20">
        <f t="shared" ca="1" si="16"/>
        <v>51.344999999999999</v>
      </c>
      <c r="AB27" s="20">
        <f t="shared" ca="1" si="17"/>
        <v>50.161000000000001</v>
      </c>
      <c r="AC27" s="20">
        <f t="shared" ca="1" si="18"/>
        <v>51.174999999999997</v>
      </c>
      <c r="AD27" s="4">
        <f t="shared" ca="1" si="19"/>
        <v>79.257999999999996</v>
      </c>
      <c r="AE27" s="20">
        <f t="shared" ca="1" si="20"/>
        <v>71.403000000000006</v>
      </c>
      <c r="AF27" s="20">
        <f t="shared" ca="1" si="21"/>
        <v>73.278000000000006</v>
      </c>
      <c r="AG27" s="20">
        <f t="shared" ca="1" si="22"/>
        <v>67.49199999999999</v>
      </c>
      <c r="AH27" s="96">
        <f t="shared" ca="1" si="23"/>
        <v>61.44</v>
      </c>
      <c r="AI27" s="20">
        <f t="shared" ca="1" si="24"/>
        <v>60.645000000000003</v>
      </c>
      <c r="AJ27" s="20">
        <f t="shared" ca="1" si="25"/>
        <v>54.956000000000003</v>
      </c>
      <c r="AK27" s="20">
        <f t="shared" ca="1" si="26"/>
        <v>51.574999999999996</v>
      </c>
      <c r="AL27" s="20">
        <f t="shared" ca="1" si="27"/>
        <v>51.781000000000006</v>
      </c>
      <c r="AM27" s="20">
        <f t="shared" ca="1" si="28"/>
        <v>73.021000000000001</v>
      </c>
      <c r="AN27" s="20">
        <f t="shared" ca="1" si="29"/>
        <v>70.682999999999993</v>
      </c>
      <c r="AO27" s="20">
        <f t="shared" ca="1" si="30"/>
        <v>60.450999999999993</v>
      </c>
      <c r="AP27" s="20">
        <f t="shared" ca="1" si="31"/>
        <v>55.826000000000001</v>
      </c>
      <c r="AQ27" s="20">
        <f t="shared" ca="1" si="32"/>
        <v>56.436</v>
      </c>
      <c r="AR27" s="20">
        <f t="shared" ca="1" si="33"/>
        <v>53.045999999999999</v>
      </c>
      <c r="AS27" s="20">
        <f t="shared" ca="1" si="34"/>
        <v>50.47</v>
      </c>
      <c r="AT27" s="20">
        <f t="shared" ca="1" si="142"/>
        <v>86.432000000000002</v>
      </c>
      <c r="AU27" s="20">
        <f t="shared" ca="1" si="143"/>
        <v>84.167999999999992</v>
      </c>
      <c r="AV27" s="20">
        <f t="shared" ca="1" si="144"/>
        <v>80.013000000000005</v>
      </c>
      <c r="AW27" s="20">
        <f t="shared" ca="1" si="145"/>
        <v>79.863</v>
      </c>
      <c r="AX27" s="20">
        <f t="shared" ca="1" si="146"/>
        <v>77.247</v>
      </c>
      <c r="AY27" s="20">
        <f t="shared" ca="1" si="147"/>
        <v>67.472000000000008</v>
      </c>
      <c r="AZ27" s="443"/>
      <c r="BA27" s="188"/>
      <c r="BB27" s="188"/>
      <c r="BC27" s="188"/>
      <c r="BD27" s="188"/>
      <c r="BE27" s="188"/>
      <c r="BF27" s="34"/>
      <c r="BG27" s="21">
        <f t="shared" ca="1" si="47"/>
        <v>70.091999999999999</v>
      </c>
      <c r="BH27" s="21">
        <f t="shared" ca="1" si="48"/>
        <v>63.844000000000001</v>
      </c>
      <c r="BI27" s="21">
        <f t="shared" ca="1" si="49"/>
        <v>58.236999999999995</v>
      </c>
      <c r="BJ27" s="440"/>
      <c r="BK27" s="21">
        <f t="shared" ca="1" si="50"/>
        <v>53.622999999999998</v>
      </c>
      <c r="BL27" s="21">
        <f t="shared" ca="1" si="125"/>
        <v>50.599000000000004</v>
      </c>
      <c r="BM27" s="21">
        <f t="shared" ca="1" si="52"/>
        <v>51.092000000000006</v>
      </c>
      <c r="BN27" s="442"/>
      <c r="BO27" s="442"/>
      <c r="BP27" s="32">
        <f t="shared" ca="1" si="79"/>
        <v>850</v>
      </c>
      <c r="BQ27" s="129">
        <f t="shared" ca="1" si="154"/>
        <v>1000</v>
      </c>
      <c r="BR27" s="34"/>
      <c r="BS27" s="34"/>
      <c r="BT27" s="4">
        <f t="shared" ca="1" si="80"/>
        <v>360</v>
      </c>
      <c r="BU27" s="4">
        <f t="shared" ca="1" si="81"/>
        <v>150</v>
      </c>
      <c r="BV27" s="34"/>
      <c r="BW27" s="4">
        <f t="shared" ca="1" si="82"/>
        <v>150</v>
      </c>
      <c r="BX27" s="7">
        <f t="shared" ca="1" si="83"/>
        <v>450</v>
      </c>
      <c r="BY27" s="4">
        <f t="shared" ca="1" si="122"/>
        <v>8</v>
      </c>
      <c r="BZ27" s="4">
        <f t="shared" ca="1" si="84"/>
        <v>12</v>
      </c>
      <c r="CA27" s="4">
        <f t="shared" ca="1" si="140"/>
        <v>3600</v>
      </c>
      <c r="CB27" s="4">
        <f t="shared" ca="1" si="85"/>
        <v>2300</v>
      </c>
      <c r="CC27" s="4">
        <f t="shared" ca="1" si="86"/>
        <v>15</v>
      </c>
      <c r="CD27" s="4">
        <f t="shared" ca="1" si="87"/>
        <v>25</v>
      </c>
      <c r="CE27" s="4">
        <f t="shared" ca="1" si="88"/>
        <v>250</v>
      </c>
      <c r="CF27" s="4">
        <f t="shared" ca="1" si="89"/>
        <v>2200</v>
      </c>
      <c r="CG27" s="4">
        <f t="shared" ca="1" si="90"/>
        <v>10</v>
      </c>
      <c r="CH27" s="4">
        <f t="shared" ca="1" si="91"/>
        <v>480</v>
      </c>
      <c r="CI27" s="4">
        <f t="shared" ca="1" si="92"/>
        <v>140</v>
      </c>
      <c r="CJ27" s="4">
        <f t="shared" ca="1" si="93"/>
        <v>15</v>
      </c>
      <c r="CK27" s="4">
        <f t="shared" ca="1" si="94"/>
        <v>25</v>
      </c>
      <c r="CL27" s="4">
        <f t="shared" ca="1" si="95"/>
        <v>900</v>
      </c>
      <c r="CM27" s="4">
        <f t="shared" ca="1" si="96"/>
        <v>1000</v>
      </c>
      <c r="CN27" s="4">
        <f t="shared" ca="1" si="97"/>
        <v>30</v>
      </c>
      <c r="CO27" s="34"/>
      <c r="CP27" s="4">
        <f t="shared" ca="1" si="98"/>
        <v>650</v>
      </c>
      <c r="CQ27" s="4">
        <f t="shared" ca="1" si="99"/>
        <v>2700</v>
      </c>
      <c r="CR27" s="4">
        <f t="shared" ca="1" si="100"/>
        <v>3000</v>
      </c>
      <c r="CS27" s="4">
        <f t="shared" ca="1" si="101"/>
        <v>10</v>
      </c>
      <c r="CT27" s="4">
        <f t="shared" ca="1" si="102"/>
        <v>30</v>
      </c>
      <c r="CU27" s="4">
        <f t="shared" ca="1" si="103"/>
        <v>35</v>
      </c>
      <c r="CV27" s="4">
        <f t="shared" ca="1" si="104"/>
        <v>25</v>
      </c>
      <c r="CW27" s="4">
        <f t="shared" ca="1" si="105"/>
        <v>8</v>
      </c>
      <c r="CX27" s="4">
        <f t="shared" ca="1" si="106"/>
        <v>10</v>
      </c>
      <c r="CY27" s="4">
        <f t="shared" ca="1" si="107"/>
        <v>1000</v>
      </c>
      <c r="CZ27" s="4">
        <f t="shared" ca="1" si="108"/>
        <v>3700</v>
      </c>
      <c r="DA27" s="4">
        <f t="shared" ca="1" si="109"/>
        <v>15</v>
      </c>
      <c r="DB27" s="4">
        <f t="shared" ca="1" si="110"/>
        <v>550</v>
      </c>
      <c r="DC27" s="4">
        <f t="shared" ca="1" si="111"/>
        <v>150</v>
      </c>
      <c r="DD27" s="4">
        <f t="shared" ca="1" si="112"/>
        <v>100</v>
      </c>
      <c r="DE27" s="4">
        <f t="shared" ca="1" si="148"/>
        <v>200</v>
      </c>
      <c r="DF27" s="4">
        <f t="shared" ca="1" si="149"/>
        <v>700</v>
      </c>
      <c r="DG27" s="4">
        <f t="shared" ca="1" si="150"/>
        <v>750</v>
      </c>
      <c r="DH27" s="4">
        <f t="shared" ca="1" si="151"/>
        <v>100</v>
      </c>
      <c r="DI27" s="4">
        <f t="shared" ca="1" si="152"/>
        <v>1400</v>
      </c>
      <c r="DJ27" s="4">
        <f t="shared" ca="1" si="153"/>
        <v>850</v>
      </c>
      <c r="DK27" s="34"/>
      <c r="DL27" s="34"/>
      <c r="DM27" s="34"/>
      <c r="DN27" s="34"/>
      <c r="DO27" s="34"/>
      <c r="DP27" s="34"/>
      <c r="DQ27" s="34"/>
      <c r="DR27" s="4">
        <f t="shared" ca="1" si="113"/>
        <v>15</v>
      </c>
      <c r="DS27" s="4">
        <f t="shared" ca="1" si="114"/>
        <v>12</v>
      </c>
      <c r="DT27" s="4">
        <f t="shared" ca="1" si="115"/>
        <v>20</v>
      </c>
      <c r="DU27" s="34"/>
      <c r="DV27" s="7">
        <f t="shared" ca="1" si="116"/>
        <v>170</v>
      </c>
      <c r="DW27" s="130">
        <f t="shared" ca="1" si="141"/>
        <v>200</v>
      </c>
      <c r="DX27" s="130">
        <f t="shared" ca="1" si="117"/>
        <v>210</v>
      </c>
      <c r="DY27" s="4">
        <f t="shared" ca="1" si="118"/>
        <v>200</v>
      </c>
      <c r="DZ27" s="4">
        <f t="shared" ca="1" si="119"/>
        <v>90</v>
      </c>
      <c r="EA27" s="4">
        <f t="shared" ca="1" si="120"/>
        <v>100</v>
      </c>
      <c r="EB27" s="4">
        <f t="shared" ca="1" si="121"/>
        <v>80</v>
      </c>
      <c r="ED27" s="447" t="s">
        <v>52</v>
      </c>
      <c r="EE27" s="9" t="s">
        <v>163</v>
      </c>
      <c r="EF27" s="10">
        <v>57.755000000000003</v>
      </c>
    </row>
    <row r="28" spans="1:136" x14ac:dyDescent="0.15">
      <c r="A28" s="6" t="s">
        <v>357</v>
      </c>
      <c r="B28" s="3">
        <f t="shared" ca="1" si="74"/>
        <v>44375</v>
      </c>
      <c r="C28" s="34"/>
      <c r="D28" s="34"/>
      <c r="E28" s="20">
        <f t="shared" ca="1" si="0"/>
        <v>54.610999999999997</v>
      </c>
      <c r="F28" s="20">
        <f t="shared" ca="1" si="75"/>
        <v>51.153000000000006</v>
      </c>
      <c r="G28" s="34"/>
      <c r="H28" s="34"/>
      <c r="I28" s="20">
        <f t="shared" ca="1" si="1"/>
        <v>52.322999999999993</v>
      </c>
      <c r="J28" s="20">
        <f t="shared" ca="1" si="2"/>
        <v>46.567999999999998</v>
      </c>
      <c r="K28" s="34"/>
      <c r="L28" s="20">
        <f t="shared" ca="1" si="4"/>
        <v>72.134999999999991</v>
      </c>
      <c r="M28" s="20">
        <f t="shared" ca="1" si="5"/>
        <v>64.620999999999995</v>
      </c>
      <c r="N28" s="95">
        <f t="shared" ca="1" si="6"/>
        <v>71.49199999999999</v>
      </c>
      <c r="O28" s="20">
        <f t="shared" ca="1" si="7"/>
        <v>66.177000000000007</v>
      </c>
      <c r="P28" s="4">
        <f t="shared" ca="1" si="8"/>
        <v>57.342999999999989</v>
      </c>
      <c r="Q28" s="20">
        <f t="shared" ca="1" si="9"/>
        <v>54.507000000000005</v>
      </c>
      <c r="R28" s="20">
        <f t="shared" ca="1" si="10"/>
        <v>51.665999999999997</v>
      </c>
      <c r="S28" s="20">
        <f t="shared" ca="1" si="11"/>
        <v>63.292000000000002</v>
      </c>
      <c r="T28" s="20">
        <f t="shared" ca="1" si="12"/>
        <v>55.826000000000008</v>
      </c>
      <c r="U28" s="20">
        <f t="shared" ca="1" si="13"/>
        <v>52.311000000000007</v>
      </c>
      <c r="V28" s="20">
        <f t="shared" ca="1" si="14"/>
        <v>50.484000000000002</v>
      </c>
      <c r="W28" s="20">
        <f t="shared" ca="1" si="76"/>
        <v>52.057999999999993</v>
      </c>
      <c r="X28" s="20">
        <f t="shared" ca="1" si="77"/>
        <v>54.408999999999999</v>
      </c>
      <c r="Y28" s="95">
        <f t="shared" ca="1" si="15"/>
        <v>52.872</v>
      </c>
      <c r="Z28" s="20">
        <f t="shared" ca="1" si="78"/>
        <v>49.55</v>
      </c>
      <c r="AA28" s="20">
        <f t="shared" ca="1" si="16"/>
        <v>51.394000000000005</v>
      </c>
      <c r="AB28" s="20">
        <f t="shared" ca="1" si="17"/>
        <v>50.408000000000001</v>
      </c>
      <c r="AC28" s="20">
        <f t="shared" ca="1" si="18"/>
        <v>50.015999999999998</v>
      </c>
      <c r="AD28" s="4">
        <f t="shared" ca="1" si="19"/>
        <v>79.259999999999991</v>
      </c>
      <c r="AE28" s="20">
        <f t="shared" ca="1" si="20"/>
        <v>71.355000000000004</v>
      </c>
      <c r="AF28" s="20">
        <f t="shared" ca="1" si="21"/>
        <v>73.27600000000001</v>
      </c>
      <c r="AG28" s="20">
        <f t="shared" ca="1" si="22"/>
        <v>67.454999999999998</v>
      </c>
      <c r="AH28" s="96">
        <f t="shared" ca="1" si="23"/>
        <v>60.835000000000001</v>
      </c>
      <c r="AI28" s="20">
        <f t="shared" ca="1" si="24"/>
        <v>60.662000000000006</v>
      </c>
      <c r="AJ28" s="20">
        <f t="shared" ca="1" si="25"/>
        <v>54.944000000000003</v>
      </c>
      <c r="AK28" s="20">
        <f t="shared" ca="1" si="26"/>
        <v>51.572999999999993</v>
      </c>
      <c r="AL28" s="20">
        <f t="shared" ca="1" si="27"/>
        <v>50.791000000000004</v>
      </c>
      <c r="AM28" s="20">
        <f t="shared" ca="1" si="28"/>
        <v>72.975999999999999</v>
      </c>
      <c r="AN28" s="20">
        <f t="shared" ca="1" si="29"/>
        <v>70.650000000000006</v>
      </c>
      <c r="AO28" s="20">
        <f t="shared" ca="1" si="30"/>
        <v>60.427999999999997</v>
      </c>
      <c r="AP28" s="20">
        <f t="shared" ca="1" si="31"/>
        <v>54.091000000000001</v>
      </c>
      <c r="AQ28" s="20">
        <f t="shared" ca="1" si="32"/>
        <v>56.459000000000003</v>
      </c>
      <c r="AR28" s="20">
        <f t="shared" ca="1" si="33"/>
        <v>52.17</v>
      </c>
      <c r="AS28" s="20">
        <f t="shared" ca="1" si="34"/>
        <v>48.405000000000001</v>
      </c>
      <c r="AT28" s="20">
        <f t="shared" ca="1" si="142"/>
        <v>86.349000000000004</v>
      </c>
      <c r="AU28" s="20">
        <f t="shared" ca="1" si="143"/>
        <v>84.100999999999999</v>
      </c>
      <c r="AV28" s="20">
        <f t="shared" ca="1" si="144"/>
        <v>79.92</v>
      </c>
      <c r="AW28" s="20">
        <f t="shared" ca="1" si="145"/>
        <v>79.775000000000006</v>
      </c>
      <c r="AX28" s="20">
        <f t="shared" ca="1" si="146"/>
        <v>77.247</v>
      </c>
      <c r="AY28" s="20">
        <f t="shared" ca="1" si="147"/>
        <v>67.375</v>
      </c>
      <c r="AZ28" s="443"/>
      <c r="BA28" s="188"/>
      <c r="BB28" s="188"/>
      <c r="BC28" s="188"/>
      <c r="BD28" s="188"/>
      <c r="BE28" s="188"/>
      <c r="BF28" s="34"/>
      <c r="BG28" s="21">
        <f t="shared" ca="1" si="47"/>
        <v>70.073999999999998</v>
      </c>
      <c r="BH28" s="21">
        <f t="shared" ca="1" si="48"/>
        <v>63.713000000000001</v>
      </c>
      <c r="BI28" s="21">
        <f t="shared" ca="1" si="49"/>
        <v>54.705999999999996</v>
      </c>
      <c r="BJ28" s="440"/>
      <c r="BK28" s="21">
        <f t="shared" ca="1" si="50"/>
        <v>50.360999999999997</v>
      </c>
      <c r="BL28" s="21">
        <f t="shared" ca="1" si="125"/>
        <v>48.193000000000005</v>
      </c>
      <c r="BM28" s="21">
        <f t="shared" ca="1" si="52"/>
        <v>50.31</v>
      </c>
      <c r="BN28" s="442"/>
      <c r="BO28" s="442"/>
      <c r="BP28" s="32">
        <f t="shared" ca="1" si="79"/>
        <v>850</v>
      </c>
      <c r="BQ28" s="129">
        <f t="shared" ca="1" si="154"/>
        <v>1000</v>
      </c>
      <c r="BR28" s="34"/>
      <c r="BS28" s="34"/>
      <c r="BT28" s="4">
        <f t="shared" ca="1" si="80"/>
        <v>360</v>
      </c>
      <c r="BU28" s="4">
        <f t="shared" ca="1" si="81"/>
        <v>160</v>
      </c>
      <c r="BV28" s="34"/>
      <c r="BW28" s="4">
        <f t="shared" ca="1" si="82"/>
        <v>180</v>
      </c>
      <c r="BX28" s="7">
        <f t="shared" ca="1" si="83"/>
        <v>500</v>
      </c>
      <c r="BY28" s="34"/>
      <c r="BZ28" s="4">
        <f t="shared" ca="1" si="84"/>
        <v>20</v>
      </c>
      <c r="CA28" s="4">
        <f t="shared" ca="1" si="140"/>
        <v>3300</v>
      </c>
      <c r="CB28" s="4">
        <f t="shared" ca="1" si="85"/>
        <v>2200</v>
      </c>
      <c r="CC28" s="4">
        <f t="shared" ca="1" si="86"/>
        <v>20</v>
      </c>
      <c r="CD28" s="4">
        <f t="shared" ca="1" si="87"/>
        <v>30</v>
      </c>
      <c r="CE28" s="4">
        <f t="shared" ca="1" si="88"/>
        <v>280</v>
      </c>
      <c r="CF28" s="4">
        <f t="shared" ca="1" si="89"/>
        <v>2500</v>
      </c>
      <c r="CG28" s="4">
        <f t="shared" ca="1" si="90"/>
        <v>10</v>
      </c>
      <c r="CH28" s="4">
        <f t="shared" ca="1" si="91"/>
        <v>450</v>
      </c>
      <c r="CI28" s="4">
        <f t="shared" ca="1" si="92"/>
        <v>150</v>
      </c>
      <c r="CJ28" s="4">
        <f t="shared" ca="1" si="93"/>
        <v>25</v>
      </c>
      <c r="CK28" s="4">
        <f t="shared" ca="1" si="94"/>
        <v>20</v>
      </c>
      <c r="CL28" s="4">
        <f t="shared" ca="1" si="95"/>
        <v>800</v>
      </c>
      <c r="CM28" s="4">
        <f t="shared" ca="1" si="96"/>
        <v>1000</v>
      </c>
      <c r="CN28" s="4">
        <f t="shared" ca="1" si="97"/>
        <v>20</v>
      </c>
      <c r="CO28" s="34"/>
      <c r="CP28" s="4">
        <f t="shared" ca="1" si="98"/>
        <v>750</v>
      </c>
      <c r="CQ28" s="4">
        <f t="shared" ca="1" si="99"/>
        <v>1900</v>
      </c>
      <c r="CR28" s="4">
        <f t="shared" ca="1" si="100"/>
        <v>2800</v>
      </c>
      <c r="CS28" s="4">
        <f t="shared" ca="1" si="101"/>
        <v>10</v>
      </c>
      <c r="CT28" s="4">
        <f t="shared" ca="1" si="102"/>
        <v>30</v>
      </c>
      <c r="CU28" s="4">
        <f t="shared" ca="1" si="103"/>
        <v>40</v>
      </c>
      <c r="CV28" s="4">
        <f t="shared" ca="1" si="104"/>
        <v>30</v>
      </c>
      <c r="CW28" s="4">
        <f t="shared" ca="1" si="105"/>
        <v>8</v>
      </c>
      <c r="CX28" s="4">
        <f t="shared" ca="1" si="106"/>
        <v>15</v>
      </c>
      <c r="CY28" s="4">
        <f t="shared" ca="1" si="107"/>
        <v>800</v>
      </c>
      <c r="CZ28" s="4">
        <f t="shared" ca="1" si="108"/>
        <v>3500</v>
      </c>
      <c r="DA28" s="4">
        <f t="shared" ca="1" si="109"/>
        <v>15</v>
      </c>
      <c r="DB28" s="4">
        <f t="shared" ca="1" si="110"/>
        <v>330</v>
      </c>
      <c r="DC28" s="4">
        <f t="shared" ca="1" si="111"/>
        <v>150</v>
      </c>
      <c r="DD28" s="4">
        <f t="shared" ca="1" si="112"/>
        <v>130</v>
      </c>
      <c r="DE28" s="4">
        <f t="shared" ca="1" si="148"/>
        <v>180</v>
      </c>
      <c r="DF28" s="4">
        <f t="shared" ca="1" si="149"/>
        <v>750</v>
      </c>
      <c r="DG28" s="4">
        <f t="shared" ca="1" si="150"/>
        <v>600</v>
      </c>
      <c r="DH28" s="4">
        <f t="shared" ca="1" si="151"/>
        <v>100</v>
      </c>
      <c r="DI28" s="4">
        <f t="shared" ca="1" si="152"/>
        <v>1600</v>
      </c>
      <c r="DJ28" s="4">
        <f t="shared" ca="1" si="153"/>
        <v>850</v>
      </c>
      <c r="DK28" s="34"/>
      <c r="DL28" s="34"/>
      <c r="DM28" s="34"/>
      <c r="DN28" s="34"/>
      <c r="DO28" s="34"/>
      <c r="DP28" s="34"/>
      <c r="DQ28" s="34"/>
      <c r="DR28" s="4">
        <f t="shared" ca="1" si="113"/>
        <v>15</v>
      </c>
      <c r="DS28" s="4">
        <f t="shared" ca="1" si="114"/>
        <v>12</v>
      </c>
      <c r="DT28" s="4">
        <f t="shared" ca="1" si="115"/>
        <v>12</v>
      </c>
      <c r="DU28" s="34"/>
      <c r="DV28" s="7">
        <f t="shared" ca="1" si="116"/>
        <v>220</v>
      </c>
      <c r="DW28" s="441"/>
      <c r="DX28" s="130">
        <f t="shared" ca="1" si="117"/>
        <v>230</v>
      </c>
      <c r="DY28" s="4">
        <f t="shared" ca="1" si="118"/>
        <v>230</v>
      </c>
      <c r="DZ28" s="4">
        <f t="shared" ca="1" si="119"/>
        <v>90</v>
      </c>
      <c r="EA28" s="4">
        <f t="shared" ca="1" si="120"/>
        <v>95</v>
      </c>
      <c r="EB28" s="4">
        <f t="shared" ca="1" si="121"/>
        <v>95</v>
      </c>
      <c r="ED28" s="448"/>
      <c r="EE28" t="s">
        <v>164</v>
      </c>
      <c r="EF28" s="11">
        <v>57.741</v>
      </c>
    </row>
    <row r="29" spans="1:136" x14ac:dyDescent="0.15">
      <c r="A29" s="6" t="s">
        <v>360</v>
      </c>
      <c r="B29" s="3">
        <f t="shared" ca="1" si="74"/>
        <v>44383</v>
      </c>
      <c r="C29" s="34"/>
      <c r="D29" s="34"/>
      <c r="E29" s="20">
        <f t="shared" ca="1" si="0"/>
        <v>56.387999999999998</v>
      </c>
      <c r="F29" s="20">
        <f t="shared" ca="1" si="75"/>
        <v>54.311999999999998</v>
      </c>
      <c r="G29" s="34"/>
      <c r="H29" s="34"/>
      <c r="I29" s="20">
        <f t="shared" ca="1" si="1"/>
        <v>54.449999999999996</v>
      </c>
      <c r="J29" s="20">
        <f t="shared" ca="1" si="2"/>
        <v>46.932000000000002</v>
      </c>
      <c r="K29" s="34"/>
      <c r="L29" s="20">
        <f t="shared" ca="1" si="4"/>
        <v>72.225999999999999</v>
      </c>
      <c r="M29" s="20">
        <f t="shared" ca="1" si="5"/>
        <v>64.86699999999999</v>
      </c>
      <c r="N29" s="95">
        <f t="shared" ca="1" si="6"/>
        <v>72.606999999999999</v>
      </c>
      <c r="O29" s="20">
        <f t="shared" ca="1" si="7"/>
        <v>69.247</v>
      </c>
      <c r="P29" s="4">
        <f t="shared" ca="1" si="8"/>
        <v>57.74499999999999</v>
      </c>
      <c r="Q29" s="20">
        <f t="shared" ca="1" si="9"/>
        <v>54.960000000000008</v>
      </c>
      <c r="R29" s="20">
        <f t="shared" ca="1" si="10"/>
        <v>53.500999999999991</v>
      </c>
      <c r="S29" s="20">
        <f t="shared" ca="1" si="11"/>
        <v>69.064999999999998</v>
      </c>
      <c r="T29" s="20">
        <f t="shared" ca="1" si="12"/>
        <v>57.561000000000007</v>
      </c>
      <c r="U29" s="20">
        <f t="shared" ca="1" si="13"/>
        <v>52.634</v>
      </c>
      <c r="V29" s="20">
        <f t="shared" ca="1" si="14"/>
        <v>51.460999999999999</v>
      </c>
      <c r="W29" s="20">
        <f t="shared" ca="1" si="76"/>
        <v>56.727999999999994</v>
      </c>
      <c r="X29" s="20">
        <f t="shared" ca="1" si="77"/>
        <v>59.147000000000006</v>
      </c>
      <c r="Y29" s="95">
        <f t="shared" ca="1" si="15"/>
        <v>57.704000000000001</v>
      </c>
      <c r="Z29" s="20">
        <f t="shared" ca="1" si="78"/>
        <v>51.05</v>
      </c>
      <c r="AA29" s="20">
        <f t="shared" ca="1" si="16"/>
        <v>51.761000000000003</v>
      </c>
      <c r="AB29" s="20">
        <f t="shared" ca="1" si="17"/>
        <v>50.400999999999996</v>
      </c>
      <c r="AC29" s="20">
        <f t="shared" ca="1" si="18"/>
        <v>50.927999999999997</v>
      </c>
      <c r="AD29" s="4">
        <f t="shared" ca="1" si="19"/>
        <v>79.257999999999996</v>
      </c>
      <c r="AE29" s="20">
        <f t="shared" ca="1" si="20"/>
        <v>71.296999999999997</v>
      </c>
      <c r="AF29" s="20">
        <f t="shared" ca="1" si="21"/>
        <v>73.311000000000007</v>
      </c>
      <c r="AG29" s="20">
        <f t="shared" ca="1" si="22"/>
        <v>67.483999999999995</v>
      </c>
      <c r="AH29" s="96">
        <f t="shared" ca="1" si="23"/>
        <v>62.024999999999999</v>
      </c>
      <c r="AI29" s="20">
        <f t="shared" ca="1" si="24"/>
        <v>62.144000000000005</v>
      </c>
      <c r="AJ29" s="20">
        <f t="shared" ca="1" si="25"/>
        <v>55.135999999999996</v>
      </c>
      <c r="AK29" s="20">
        <f t="shared" ca="1" si="26"/>
        <v>51.803999999999995</v>
      </c>
      <c r="AL29" s="20">
        <f t="shared" ca="1" si="27"/>
        <v>51.494</v>
      </c>
      <c r="AM29" s="20">
        <f t="shared" ca="1" si="28"/>
        <v>73.040000000000006</v>
      </c>
      <c r="AN29" s="20">
        <f t="shared" ca="1" si="29"/>
        <v>71.161000000000001</v>
      </c>
      <c r="AO29" s="20">
        <f t="shared" ca="1" si="30"/>
        <v>60.65</v>
      </c>
      <c r="AP29" s="20">
        <f t="shared" ca="1" si="31"/>
        <v>56.698999999999998</v>
      </c>
      <c r="AQ29" s="20">
        <f t="shared" ca="1" si="32"/>
        <v>56.518000000000001</v>
      </c>
      <c r="AR29" s="20">
        <f t="shared" ca="1" si="33"/>
        <v>54.227000000000004</v>
      </c>
      <c r="AS29" s="20">
        <f t="shared" ca="1" si="34"/>
        <v>49.419000000000004</v>
      </c>
      <c r="AT29" s="20">
        <f t="shared" ca="1" si="142"/>
        <v>90.152000000000001</v>
      </c>
      <c r="AU29" s="20">
        <f t="shared" ca="1" si="143"/>
        <v>83.123999999999995</v>
      </c>
      <c r="AV29" s="20">
        <f t="shared" ca="1" si="144"/>
        <v>81.927999999999997</v>
      </c>
      <c r="AW29" s="20">
        <f t="shared" ca="1" si="145"/>
        <v>81.741</v>
      </c>
      <c r="AX29" s="20">
        <f t="shared" ca="1" si="146"/>
        <v>77.363</v>
      </c>
      <c r="AY29" s="20">
        <f t="shared" ca="1" si="147"/>
        <v>67.259999999999991</v>
      </c>
      <c r="AZ29" s="443"/>
      <c r="BA29" s="188"/>
      <c r="BB29" s="188"/>
      <c r="BC29" s="188"/>
      <c r="BD29" s="188"/>
      <c r="BE29" s="188"/>
      <c r="BF29" s="34"/>
      <c r="BG29" s="21">
        <f t="shared" ca="1" si="47"/>
        <v>70.197000000000003</v>
      </c>
      <c r="BH29" s="21">
        <f t="shared" ca="1" si="48"/>
        <v>63.993000000000002</v>
      </c>
      <c r="BI29" s="21">
        <f t="shared" ca="1" si="49"/>
        <v>56.089999999999996</v>
      </c>
      <c r="BJ29" s="440"/>
      <c r="BK29" s="21">
        <f t="shared" ca="1" si="50"/>
        <v>51.378999999999998</v>
      </c>
      <c r="BL29" s="21">
        <f t="shared" ca="1" si="125"/>
        <v>51.513000000000005</v>
      </c>
      <c r="BM29" s="21">
        <f t="shared" ca="1" si="52"/>
        <v>51.633000000000003</v>
      </c>
      <c r="BN29" s="442"/>
      <c r="BO29" s="442"/>
      <c r="BP29" s="32">
        <f t="shared" ca="1" si="79"/>
        <v>750</v>
      </c>
      <c r="BQ29" s="129">
        <f t="shared" ca="1" si="154"/>
        <v>1000</v>
      </c>
      <c r="BR29" s="34"/>
      <c r="BS29" s="34"/>
      <c r="BT29" s="4">
        <f t="shared" ca="1" si="80"/>
        <v>350</v>
      </c>
      <c r="BU29" s="4">
        <f t="shared" ca="1" si="81"/>
        <v>140</v>
      </c>
      <c r="BV29" s="34"/>
      <c r="BW29" s="4">
        <f t="shared" ca="1" si="82"/>
        <v>170</v>
      </c>
      <c r="BX29" s="7">
        <f t="shared" ca="1" si="83"/>
        <v>330</v>
      </c>
      <c r="BY29" s="4">
        <f t="shared" ca="1" si="122"/>
        <v>5</v>
      </c>
      <c r="BZ29" s="4">
        <f t="shared" ca="1" si="84"/>
        <v>8</v>
      </c>
      <c r="CA29" s="4">
        <f t="shared" ca="1" si="140"/>
        <v>3500</v>
      </c>
      <c r="CB29" s="4">
        <f t="shared" ca="1" si="85"/>
        <v>2400</v>
      </c>
      <c r="CC29" s="4">
        <f t="shared" ca="1" si="86"/>
        <v>15</v>
      </c>
      <c r="CD29" s="4">
        <f t="shared" ca="1" si="87"/>
        <v>12</v>
      </c>
      <c r="CE29" s="4">
        <f t="shared" ca="1" si="88"/>
        <v>150</v>
      </c>
      <c r="CF29" s="4">
        <f t="shared" ca="1" si="89"/>
        <v>2300</v>
      </c>
      <c r="CG29" s="4">
        <f t="shared" ca="1" si="90"/>
        <v>10</v>
      </c>
      <c r="CH29" s="4">
        <f t="shared" ca="1" si="91"/>
        <v>420</v>
      </c>
      <c r="CI29" s="4">
        <f t="shared" ca="1" si="92"/>
        <v>140</v>
      </c>
      <c r="CJ29" s="4">
        <f t="shared" ca="1" si="93"/>
        <v>15</v>
      </c>
      <c r="CK29" s="4">
        <f t="shared" ca="1" si="94"/>
        <v>20</v>
      </c>
      <c r="CL29" s="4">
        <f t="shared" ca="1" si="95"/>
        <v>10</v>
      </c>
      <c r="CM29" s="4">
        <f t="shared" ca="1" si="96"/>
        <v>1100</v>
      </c>
      <c r="CN29" s="4">
        <f t="shared" ca="1" si="97"/>
        <v>20</v>
      </c>
      <c r="CO29" s="34"/>
      <c r="CP29" s="4">
        <f t="shared" ca="1" si="98"/>
        <v>700</v>
      </c>
      <c r="CQ29" s="4">
        <f t="shared" ca="1" si="99"/>
        <v>2700</v>
      </c>
      <c r="CR29" s="4">
        <f t="shared" ca="1" si="100"/>
        <v>2700</v>
      </c>
      <c r="CS29" s="4">
        <f t="shared" ca="1" si="101"/>
        <v>10</v>
      </c>
      <c r="CT29" s="4">
        <f t="shared" ca="1" si="102"/>
        <v>15</v>
      </c>
      <c r="CU29" s="4">
        <f t="shared" ca="1" si="103"/>
        <v>40</v>
      </c>
      <c r="CV29" s="4">
        <f t="shared" ca="1" si="104"/>
        <v>25</v>
      </c>
      <c r="CW29" s="4">
        <f t="shared" ca="1" si="105"/>
        <v>8</v>
      </c>
      <c r="CX29" s="4">
        <f t="shared" ca="1" si="106"/>
        <v>10</v>
      </c>
      <c r="CY29" s="4">
        <f t="shared" ca="1" si="107"/>
        <v>1100</v>
      </c>
      <c r="CZ29" s="4">
        <f t="shared" ca="1" si="108"/>
        <v>3600</v>
      </c>
      <c r="DA29" s="4">
        <f t="shared" ca="1" si="109"/>
        <v>15</v>
      </c>
      <c r="DB29" s="4">
        <f t="shared" ca="1" si="110"/>
        <v>150</v>
      </c>
      <c r="DC29" s="4">
        <f t="shared" ca="1" si="111"/>
        <v>160</v>
      </c>
      <c r="DD29" s="4">
        <f t="shared" ca="1" si="112"/>
        <v>140</v>
      </c>
      <c r="DE29" s="4">
        <f t="shared" ca="1" si="148"/>
        <v>3</v>
      </c>
      <c r="DF29" s="4">
        <f t="shared" ca="1" si="149"/>
        <v>120</v>
      </c>
      <c r="DG29" s="4">
        <f t="shared" ca="1" si="150"/>
        <v>12</v>
      </c>
      <c r="DH29" s="4">
        <f t="shared" ca="1" si="151"/>
        <v>60</v>
      </c>
      <c r="DI29" s="4">
        <f t="shared" ca="1" si="152"/>
        <v>1400</v>
      </c>
      <c r="DJ29" s="4">
        <f t="shared" ca="1" si="153"/>
        <v>900</v>
      </c>
      <c r="DK29" s="34"/>
      <c r="DL29" s="34"/>
      <c r="DM29" s="34"/>
      <c r="DN29" s="34"/>
      <c r="DO29" s="34"/>
      <c r="DP29" s="34"/>
      <c r="DQ29" s="34"/>
      <c r="DR29" s="4">
        <f t="shared" ca="1" si="113"/>
        <v>12</v>
      </c>
      <c r="DS29" s="4">
        <f t="shared" ca="1" si="114"/>
        <v>12</v>
      </c>
      <c r="DT29" s="4">
        <f t="shared" ca="1" si="115"/>
        <v>15</v>
      </c>
      <c r="DU29" s="34"/>
      <c r="DV29" s="7">
        <f t="shared" ca="1" si="116"/>
        <v>200</v>
      </c>
      <c r="DW29" s="130">
        <f t="shared" ca="1" si="141"/>
        <v>10</v>
      </c>
      <c r="DX29" s="130">
        <f t="shared" ca="1" si="117"/>
        <v>5</v>
      </c>
      <c r="DY29" s="4">
        <f t="shared" ca="1" si="118"/>
        <v>5</v>
      </c>
      <c r="DZ29" s="4">
        <f t="shared" ca="1" si="119"/>
        <v>100</v>
      </c>
      <c r="EA29" s="4">
        <f t="shared" ca="1" si="120"/>
        <v>100</v>
      </c>
      <c r="EB29" s="4">
        <f t="shared" ca="1" si="121"/>
        <v>100</v>
      </c>
      <c r="ED29" s="449"/>
      <c r="EE29" s="12" t="s">
        <v>165</v>
      </c>
      <c r="EF29" s="13">
        <v>57.701000000000001</v>
      </c>
    </row>
    <row r="30" spans="1:136" x14ac:dyDescent="0.15">
      <c r="A30" s="6" t="s">
        <v>365</v>
      </c>
      <c r="B30" s="3">
        <f t="shared" ca="1" si="74"/>
        <v>44389</v>
      </c>
      <c r="C30" s="34"/>
      <c r="D30" s="34"/>
      <c r="E30" s="20">
        <f t="shared" ca="1" si="0"/>
        <v>56.515000000000001</v>
      </c>
      <c r="F30" s="20">
        <f t="shared" ca="1" si="75"/>
        <v>53.242000000000004</v>
      </c>
      <c r="G30" s="34"/>
      <c r="H30" s="34"/>
      <c r="I30" s="20">
        <f t="shared" ca="1" si="1"/>
        <v>53.11099999999999</v>
      </c>
      <c r="J30" s="20">
        <f t="shared" ca="1" si="2"/>
        <v>46.902000000000001</v>
      </c>
      <c r="K30" s="34"/>
      <c r="L30" s="20">
        <f t="shared" ca="1" si="4"/>
        <v>72.259</v>
      </c>
      <c r="M30" s="20">
        <f t="shared" ca="1" si="5"/>
        <v>65.073999999999998</v>
      </c>
      <c r="N30" s="95">
        <f t="shared" ca="1" si="6"/>
        <v>71.777999999999992</v>
      </c>
      <c r="O30" s="20">
        <f t="shared" ca="1" si="7"/>
        <v>67.698000000000008</v>
      </c>
      <c r="P30" s="4">
        <f t="shared" ca="1" si="8"/>
        <v>57.865999999999993</v>
      </c>
      <c r="Q30" s="20">
        <f t="shared" ca="1" si="9"/>
        <v>55.117000000000004</v>
      </c>
      <c r="R30" s="20">
        <f t="shared" ca="1" si="10"/>
        <v>53.009</v>
      </c>
      <c r="S30" s="20">
        <f t="shared" ca="1" si="11"/>
        <v>66.817000000000007</v>
      </c>
      <c r="T30" s="20">
        <f t="shared" ca="1" si="12"/>
        <v>57.107000000000006</v>
      </c>
      <c r="U30" s="20">
        <f t="shared" ca="1" si="13"/>
        <v>57.107000000000006</v>
      </c>
      <c r="V30" s="20">
        <f t="shared" ca="1" si="14"/>
        <v>51.185000000000002</v>
      </c>
      <c r="W30" s="20">
        <f t="shared" ca="1" si="76"/>
        <v>55.881999999999998</v>
      </c>
      <c r="X30" s="20">
        <f t="shared" ca="1" si="77"/>
        <v>58.084000000000003</v>
      </c>
      <c r="Y30" s="95">
        <f t="shared" ca="1" si="15"/>
        <v>55.951000000000001</v>
      </c>
      <c r="Z30" s="20">
        <f t="shared" ca="1" si="78"/>
        <v>50.730999999999995</v>
      </c>
      <c r="AA30" s="20">
        <f t="shared" ca="1" si="16"/>
        <v>51.591999999999999</v>
      </c>
      <c r="AB30" s="20">
        <f t="shared" ca="1" si="17"/>
        <v>50.137999999999998</v>
      </c>
      <c r="AC30" s="20">
        <f t="shared" ca="1" si="18"/>
        <v>50.709000000000003</v>
      </c>
      <c r="AD30" s="4">
        <f t="shared" ca="1" si="19"/>
        <v>79.259</v>
      </c>
      <c r="AE30" s="20">
        <f t="shared" ca="1" si="20"/>
        <v>71.25</v>
      </c>
      <c r="AF30" s="20">
        <f t="shared" ca="1" si="21"/>
        <v>73.375</v>
      </c>
      <c r="AG30" s="20">
        <f t="shared" ca="1" si="22"/>
        <v>67.58</v>
      </c>
      <c r="AH30" s="96">
        <f t="shared" ca="1" si="23"/>
        <v>61.945</v>
      </c>
      <c r="AI30" s="20">
        <f t="shared" ca="1" si="24"/>
        <v>62.185000000000002</v>
      </c>
      <c r="AJ30" s="20">
        <f t="shared" ca="1" si="25"/>
        <v>55.573999999999998</v>
      </c>
      <c r="AK30" s="20">
        <f t="shared" ca="1" si="26"/>
        <v>51.691999999999993</v>
      </c>
      <c r="AL30" s="20">
        <f t="shared" ca="1" si="27"/>
        <v>51.244</v>
      </c>
      <c r="AM30" s="20">
        <f t="shared" ca="1" si="28"/>
        <v>73.165999999999997</v>
      </c>
      <c r="AN30" s="20">
        <f t="shared" ca="1" si="29"/>
        <v>71.290999999999997</v>
      </c>
      <c r="AO30" s="20">
        <f t="shared" ca="1" si="30"/>
        <v>60.851999999999997</v>
      </c>
      <c r="AP30" s="20">
        <f t="shared" ca="1" si="31"/>
        <v>56.197000000000003</v>
      </c>
      <c r="AQ30" s="20">
        <f t="shared" ca="1" si="32"/>
        <v>56.461000000000006</v>
      </c>
      <c r="AR30" s="20">
        <f t="shared" ca="1" si="33"/>
        <v>53.439</v>
      </c>
      <c r="AS30" s="20">
        <f t="shared" ca="1" si="34"/>
        <v>49.209000000000003</v>
      </c>
      <c r="AT30" s="20">
        <f t="shared" ca="1" si="142"/>
        <v>87.617999999999995</v>
      </c>
      <c r="AU30" s="20">
        <f t="shared" ca="1" si="143"/>
        <v>83.033999999999992</v>
      </c>
      <c r="AV30" s="20">
        <f t="shared" ca="1" si="144"/>
        <v>81.424999999999997</v>
      </c>
      <c r="AW30" s="20">
        <f t="shared" ca="1" si="145"/>
        <v>81.138000000000005</v>
      </c>
      <c r="AX30" s="20">
        <f t="shared" ca="1" si="146"/>
        <v>77.334000000000003</v>
      </c>
      <c r="AY30" s="20">
        <f t="shared" ca="1" si="147"/>
        <v>67.381</v>
      </c>
      <c r="AZ30" s="443"/>
      <c r="BA30" s="188"/>
      <c r="BB30" s="188"/>
      <c r="BC30" s="188"/>
      <c r="BD30" s="188"/>
      <c r="BE30" s="188"/>
      <c r="BF30" s="34"/>
      <c r="BG30" s="21">
        <f t="shared" ca="1" si="47"/>
        <v>70.182000000000002</v>
      </c>
      <c r="BH30" s="21">
        <f t="shared" ca="1" si="48"/>
        <v>63.777999999999999</v>
      </c>
      <c r="BI30" s="21">
        <f t="shared" ca="1" si="49"/>
        <v>55.155999999999992</v>
      </c>
      <c r="BJ30" s="440"/>
      <c r="BK30" s="21">
        <f t="shared" ca="1" si="50"/>
        <v>50.843000000000004</v>
      </c>
      <c r="BL30" s="21">
        <f t="shared" ca="1" si="125"/>
        <v>49.430000000000007</v>
      </c>
      <c r="BM30" s="21">
        <f t="shared" ca="1" si="52"/>
        <v>50.643000000000001</v>
      </c>
      <c r="BN30" s="442"/>
      <c r="BO30" s="442"/>
      <c r="BP30" s="32">
        <f t="shared" ca="1" si="79"/>
        <v>850</v>
      </c>
      <c r="BQ30" s="129">
        <f t="shared" ca="1" si="154"/>
        <v>1100</v>
      </c>
      <c r="BR30" s="34"/>
      <c r="BS30" s="34"/>
      <c r="BT30" s="4">
        <f t="shared" ca="1" si="80"/>
        <v>380</v>
      </c>
      <c r="BU30" s="4">
        <f t="shared" ca="1" si="81"/>
        <v>150</v>
      </c>
      <c r="BV30" s="34"/>
      <c r="BW30" s="4">
        <f t="shared" ca="1" si="82"/>
        <v>150</v>
      </c>
      <c r="BX30" s="7">
        <f t="shared" ca="1" si="83"/>
        <v>600</v>
      </c>
      <c r="BY30" s="4">
        <f t="shared" ca="1" si="122"/>
        <v>12</v>
      </c>
      <c r="BZ30" s="4">
        <f t="shared" ca="1" si="84"/>
        <v>8</v>
      </c>
      <c r="CA30" s="4">
        <f t="shared" ca="1" si="140"/>
        <v>2800</v>
      </c>
      <c r="CB30" s="4">
        <f t="shared" ca="1" si="85"/>
        <v>2500</v>
      </c>
      <c r="CC30" s="4">
        <f t="shared" ca="1" si="86"/>
        <v>15</v>
      </c>
      <c r="CD30" s="4">
        <f t="shared" ca="1" si="87"/>
        <v>15</v>
      </c>
      <c r="CE30" s="4">
        <f t="shared" ca="1" si="88"/>
        <v>170</v>
      </c>
      <c r="CF30" s="4">
        <f t="shared" ca="1" si="89"/>
        <v>2200</v>
      </c>
      <c r="CG30" s="4">
        <f t="shared" ca="1" si="90"/>
        <v>10</v>
      </c>
      <c r="CH30" s="4">
        <f t="shared" ca="1" si="91"/>
        <v>500</v>
      </c>
      <c r="CI30" s="4">
        <f t="shared" ca="1" si="92"/>
        <v>150</v>
      </c>
      <c r="CJ30" s="4">
        <f t="shared" ca="1" si="93"/>
        <v>20</v>
      </c>
      <c r="CK30" s="4">
        <f t="shared" ca="1" si="94"/>
        <v>15</v>
      </c>
      <c r="CL30" s="4">
        <f t="shared" ca="1" si="95"/>
        <v>250</v>
      </c>
      <c r="CM30" s="4">
        <f t="shared" ca="1" si="96"/>
        <v>800</v>
      </c>
      <c r="CN30" s="4">
        <f t="shared" ca="1" si="97"/>
        <v>15</v>
      </c>
      <c r="CO30" s="34"/>
      <c r="CP30" s="4">
        <f t="shared" ca="1" si="98"/>
        <v>700</v>
      </c>
      <c r="CQ30" s="4">
        <f t="shared" ca="1" si="99"/>
        <v>2200</v>
      </c>
      <c r="CR30" s="4">
        <f t="shared" ca="1" si="100"/>
        <v>2000</v>
      </c>
      <c r="CS30" s="4">
        <f t="shared" ca="1" si="101"/>
        <v>10</v>
      </c>
      <c r="CT30" s="4">
        <f t="shared" ca="1" si="102"/>
        <v>15</v>
      </c>
      <c r="CU30" s="4">
        <f t="shared" ca="1" si="103"/>
        <v>40</v>
      </c>
      <c r="CV30" s="4">
        <f t="shared" ca="1" si="104"/>
        <v>25</v>
      </c>
      <c r="CW30" s="4">
        <f t="shared" ca="1" si="105"/>
        <v>8</v>
      </c>
      <c r="CX30" s="4">
        <f t="shared" ca="1" si="106"/>
        <v>12</v>
      </c>
      <c r="CY30" s="4">
        <f t="shared" ca="1" si="107"/>
        <v>700</v>
      </c>
      <c r="CZ30" s="4">
        <f t="shared" ca="1" si="108"/>
        <v>3000</v>
      </c>
      <c r="DA30" s="4">
        <f t="shared" ca="1" si="109"/>
        <v>20</v>
      </c>
      <c r="DB30" s="4">
        <f t="shared" ca="1" si="110"/>
        <v>420</v>
      </c>
      <c r="DC30" s="4">
        <f t="shared" ca="1" si="111"/>
        <v>150</v>
      </c>
      <c r="DD30" s="4">
        <f t="shared" ca="1" si="112"/>
        <v>140</v>
      </c>
      <c r="DE30" s="4">
        <f t="shared" ca="1" si="148"/>
        <v>300</v>
      </c>
      <c r="DF30" s="4">
        <f t="shared" ca="1" si="149"/>
        <v>400</v>
      </c>
      <c r="DG30" s="4">
        <f t="shared" ca="1" si="150"/>
        <v>90</v>
      </c>
      <c r="DH30" s="4">
        <f t="shared" ca="1" si="151"/>
        <v>140</v>
      </c>
      <c r="DI30" s="4">
        <f t="shared" ca="1" si="152"/>
        <v>1100</v>
      </c>
      <c r="DJ30" s="4">
        <f t="shared" ca="1" si="153"/>
        <v>1100</v>
      </c>
      <c r="DK30" s="34"/>
      <c r="DL30" s="34"/>
      <c r="DM30" s="34"/>
      <c r="DN30" s="34"/>
      <c r="DO30" s="34"/>
      <c r="DP30" s="34"/>
      <c r="DQ30" s="34"/>
      <c r="DR30" s="4">
        <f t="shared" ca="1" si="113"/>
        <v>12</v>
      </c>
      <c r="DS30" s="4">
        <f t="shared" ca="1" si="114"/>
        <v>12</v>
      </c>
      <c r="DT30" s="4">
        <f t="shared" ca="1" si="115"/>
        <v>15</v>
      </c>
      <c r="DU30" s="34"/>
      <c r="DV30" s="7">
        <f t="shared" ca="1" si="116"/>
        <v>170</v>
      </c>
      <c r="DW30" s="130">
        <f t="shared" ca="1" si="141"/>
        <v>20</v>
      </c>
      <c r="DX30" s="130">
        <f t="shared" ca="1" si="117"/>
        <v>30</v>
      </c>
      <c r="DY30" s="4">
        <f t="shared" ca="1" si="118"/>
        <v>35</v>
      </c>
      <c r="DZ30" s="4">
        <f t="shared" ca="1" si="119"/>
        <v>100</v>
      </c>
      <c r="EA30" s="4">
        <f t="shared" ca="1" si="120"/>
        <v>110</v>
      </c>
      <c r="EB30" s="4">
        <f t="shared" ca="1" si="121"/>
        <v>110</v>
      </c>
      <c r="ED30" s="447" t="s">
        <v>53</v>
      </c>
      <c r="EE30" s="9" t="s">
        <v>166</v>
      </c>
      <c r="EF30" s="10">
        <v>101.988</v>
      </c>
    </row>
    <row r="31" spans="1:136" x14ac:dyDescent="0.15">
      <c r="A31" s="6" t="s">
        <v>367</v>
      </c>
      <c r="B31" s="3">
        <f t="shared" ca="1" si="74"/>
        <v>44396</v>
      </c>
      <c r="C31" s="34"/>
      <c r="D31" s="34"/>
      <c r="E31" s="20">
        <f t="shared" ca="1" si="0"/>
        <v>56.593999999999994</v>
      </c>
      <c r="F31" s="20">
        <f t="shared" ca="1" si="75"/>
        <v>53.631</v>
      </c>
      <c r="G31" s="34"/>
      <c r="H31" s="34"/>
      <c r="I31" s="20">
        <f t="shared" ca="1" si="1"/>
        <v>53.259999999999991</v>
      </c>
      <c r="J31" s="20">
        <f t="shared" ca="1" si="2"/>
        <v>47.771000000000001</v>
      </c>
      <c r="K31" s="34"/>
      <c r="L31" s="20">
        <f t="shared" ca="1" si="4"/>
        <v>72.248999999999995</v>
      </c>
      <c r="M31" s="20">
        <f t="shared" ca="1" si="5"/>
        <v>65.099000000000004</v>
      </c>
      <c r="N31" s="95">
        <f t="shared" ca="1" si="6"/>
        <v>71.734999999999999</v>
      </c>
      <c r="O31" s="20">
        <f t="shared" ca="1" si="7"/>
        <v>66.772000000000006</v>
      </c>
      <c r="P31" s="4">
        <f t="shared" ca="1" si="8"/>
        <v>57.444999999999993</v>
      </c>
      <c r="Q31" s="188"/>
      <c r="R31" s="20">
        <f t="shared" ca="1" si="10"/>
        <v>53.351999999999997</v>
      </c>
      <c r="S31" s="20">
        <f t="shared" ca="1" si="11"/>
        <v>65.034999999999997</v>
      </c>
      <c r="T31" s="20">
        <f t="shared" ca="1" si="12"/>
        <v>56.217000000000006</v>
      </c>
      <c r="U31" s="20">
        <f t="shared" ca="1" si="13"/>
        <v>52.435000000000002</v>
      </c>
      <c r="V31" s="20">
        <f t="shared" ca="1" si="14"/>
        <v>51.66</v>
      </c>
      <c r="W31" s="20">
        <f t="shared" ca="1" si="76"/>
        <v>55.304000000000002</v>
      </c>
      <c r="X31" s="20">
        <f t="shared" ca="1" si="77"/>
        <v>58.546999999999997</v>
      </c>
      <c r="Y31" s="95">
        <f t="shared" ca="1" si="15"/>
        <v>55.268000000000001</v>
      </c>
      <c r="Z31" s="20">
        <f t="shared" ca="1" si="78"/>
        <v>51.095999999999997</v>
      </c>
      <c r="AA31" s="20">
        <f t="shared" ca="1" si="16"/>
        <v>51.453000000000003</v>
      </c>
      <c r="AB31" s="20">
        <f t="shared" ca="1" si="17"/>
        <v>50.1</v>
      </c>
      <c r="AC31" s="20">
        <f t="shared" ca="1" si="18"/>
        <v>50.673000000000002</v>
      </c>
      <c r="AD31" s="4">
        <f t="shared" ca="1" si="19"/>
        <v>79.259</v>
      </c>
      <c r="AE31" s="20">
        <f t="shared" ca="1" si="20"/>
        <v>71.19</v>
      </c>
      <c r="AF31" s="20">
        <f t="shared" ca="1" si="21"/>
        <v>73.429000000000002</v>
      </c>
      <c r="AG31" s="20">
        <f t="shared" ca="1" si="22"/>
        <v>67.603999999999999</v>
      </c>
      <c r="AH31" s="96">
        <f t="shared" ca="1" si="23"/>
        <v>61.936999999999998</v>
      </c>
      <c r="AI31" s="20">
        <f t="shared" ca="1" si="24"/>
        <v>61</v>
      </c>
      <c r="AJ31" s="20">
        <f t="shared" ca="1" si="25"/>
        <v>55.33</v>
      </c>
      <c r="AK31" s="20">
        <f t="shared" ca="1" si="26"/>
        <v>51.631999999999991</v>
      </c>
      <c r="AL31" s="20">
        <f t="shared" ca="1" si="27"/>
        <v>51.195999999999998</v>
      </c>
      <c r="AM31" s="20">
        <f t="shared" ca="1" si="28"/>
        <v>73.161000000000001</v>
      </c>
      <c r="AN31" s="20">
        <f t="shared" ca="1" si="29"/>
        <v>71.097999999999999</v>
      </c>
      <c r="AO31" s="20">
        <f t="shared" ca="1" si="30"/>
        <v>60.805999999999997</v>
      </c>
      <c r="AP31" s="20">
        <f t="shared" ca="1" si="31"/>
        <v>56.156999999999996</v>
      </c>
      <c r="AQ31" s="20">
        <f t="shared" ca="1" si="32"/>
        <v>56.471000000000004</v>
      </c>
      <c r="AR31" s="20">
        <f t="shared" ca="1" si="33"/>
        <v>53.47</v>
      </c>
      <c r="AS31" s="20">
        <f t="shared" ca="1" si="34"/>
        <v>49.538000000000004</v>
      </c>
      <c r="AT31" s="20">
        <f t="shared" ca="1" si="142"/>
        <v>87.346000000000004</v>
      </c>
      <c r="AU31" s="20">
        <f t="shared" ca="1" si="143"/>
        <v>83.138999999999996</v>
      </c>
      <c r="AV31" s="20">
        <f t="shared" ca="1" si="144"/>
        <v>81.213999999999999</v>
      </c>
      <c r="AW31" s="20">
        <f t="shared" ca="1" si="145"/>
        <v>80.891000000000005</v>
      </c>
      <c r="AX31" s="20">
        <f t="shared" ca="1" si="146"/>
        <v>77.353999999999999</v>
      </c>
      <c r="AY31" s="20">
        <f t="shared" ca="1" si="147"/>
        <v>67.44</v>
      </c>
      <c r="AZ31" s="443"/>
      <c r="BA31" s="188"/>
      <c r="BB31" s="188"/>
      <c r="BC31" s="188"/>
      <c r="BD31" s="188"/>
      <c r="BE31" s="188"/>
      <c r="BF31" s="34"/>
      <c r="BG31" s="21">
        <f t="shared" ca="1" si="47"/>
        <v>70.155000000000001</v>
      </c>
      <c r="BH31" s="21">
        <f t="shared" ca="1" si="48"/>
        <v>63.777999999999999</v>
      </c>
      <c r="BI31" s="21">
        <f t="shared" ca="1" si="49"/>
        <v>56.684999999999995</v>
      </c>
      <c r="BJ31" s="440"/>
      <c r="BK31" s="21">
        <f t="shared" ca="1" si="50"/>
        <v>54.125</v>
      </c>
      <c r="BL31" s="21">
        <f t="shared" ca="1" si="125"/>
        <v>50.153000000000006</v>
      </c>
      <c r="BM31" s="21">
        <f t="shared" ca="1" si="52"/>
        <v>50.614000000000004</v>
      </c>
      <c r="BN31" s="442"/>
      <c r="BO31" s="442"/>
      <c r="BP31" s="32">
        <f t="shared" ca="1" si="79"/>
        <v>900</v>
      </c>
      <c r="BQ31" s="129">
        <f t="shared" ca="1" si="154"/>
        <v>1000</v>
      </c>
      <c r="BR31" s="34"/>
      <c r="BS31" s="34"/>
      <c r="BT31" s="4">
        <f t="shared" ca="1" si="80"/>
        <v>380</v>
      </c>
      <c r="BU31" s="4">
        <f t="shared" ca="1" si="81"/>
        <v>140</v>
      </c>
      <c r="BV31" s="34"/>
      <c r="BW31" s="4">
        <f t="shared" ca="1" si="82"/>
        <v>160</v>
      </c>
      <c r="BX31" s="7">
        <f t="shared" ca="1" si="83"/>
        <v>500</v>
      </c>
      <c r="BY31" s="4">
        <f t="shared" ca="1" si="122"/>
        <v>5</v>
      </c>
      <c r="BZ31" s="4">
        <f t="shared" ca="1" si="84"/>
        <v>10</v>
      </c>
      <c r="CA31" s="4">
        <f t="shared" ca="1" si="140"/>
        <v>3000</v>
      </c>
      <c r="CB31" s="34"/>
      <c r="CC31" s="4">
        <f t="shared" ca="1" si="86"/>
        <v>12</v>
      </c>
      <c r="CD31" s="4">
        <f t="shared" ca="1" si="87"/>
        <v>20</v>
      </c>
      <c r="CE31" s="4">
        <f t="shared" ca="1" si="88"/>
        <v>210</v>
      </c>
      <c r="CF31" s="4">
        <f t="shared" ca="1" si="89"/>
        <v>2200</v>
      </c>
      <c r="CG31" s="4">
        <f t="shared" ca="1" si="90"/>
        <v>10</v>
      </c>
      <c r="CH31" s="4">
        <f t="shared" ca="1" si="91"/>
        <v>500</v>
      </c>
      <c r="CI31" s="4">
        <f t="shared" ca="1" si="92"/>
        <v>130</v>
      </c>
      <c r="CJ31" s="4">
        <f t="shared" ca="1" si="93"/>
        <v>20</v>
      </c>
      <c r="CK31" s="4">
        <f t="shared" ca="1" si="94"/>
        <v>20</v>
      </c>
      <c r="CL31" s="4">
        <f t="shared" ca="1" si="95"/>
        <v>250</v>
      </c>
      <c r="CM31" s="4">
        <f t="shared" ca="1" si="96"/>
        <v>900</v>
      </c>
      <c r="CN31" s="4">
        <f t="shared" ca="1" si="97"/>
        <v>12</v>
      </c>
      <c r="CO31" s="34"/>
      <c r="CP31" s="4">
        <f t="shared" ca="1" si="98"/>
        <v>700</v>
      </c>
      <c r="CQ31" s="4">
        <f t="shared" ca="1" si="99"/>
        <v>2500</v>
      </c>
      <c r="CR31" s="4">
        <f t="shared" ca="1" si="100"/>
        <v>2600</v>
      </c>
      <c r="CS31" s="4">
        <f t="shared" ca="1" si="101"/>
        <v>10</v>
      </c>
      <c r="CT31" s="4">
        <f t="shared" ca="1" si="102"/>
        <v>20</v>
      </c>
      <c r="CU31" s="4">
        <f t="shared" ca="1" si="103"/>
        <v>40</v>
      </c>
      <c r="CV31" s="4">
        <f t="shared" ca="1" si="104"/>
        <v>25</v>
      </c>
      <c r="CW31" s="4">
        <f t="shared" ca="1" si="105"/>
        <v>8</v>
      </c>
      <c r="CX31" s="4">
        <f t="shared" ca="1" si="106"/>
        <v>10</v>
      </c>
      <c r="CY31" s="4">
        <f t="shared" ca="1" si="107"/>
        <v>1000</v>
      </c>
      <c r="CZ31" s="4">
        <f t="shared" ca="1" si="108"/>
        <v>3600</v>
      </c>
      <c r="DA31" s="4">
        <f t="shared" ca="1" si="109"/>
        <v>15</v>
      </c>
      <c r="DB31" s="4">
        <f t="shared" ca="1" si="110"/>
        <v>280</v>
      </c>
      <c r="DC31" s="4">
        <f t="shared" ca="1" si="111"/>
        <v>150</v>
      </c>
      <c r="DD31" s="4">
        <f t="shared" ca="1" si="112"/>
        <v>140</v>
      </c>
      <c r="DE31" s="4">
        <f t="shared" ca="1" si="148"/>
        <v>400</v>
      </c>
      <c r="DF31" s="4">
        <f t="shared" ca="1" si="149"/>
        <v>700</v>
      </c>
      <c r="DG31" s="4">
        <f t="shared" ca="1" si="150"/>
        <v>150</v>
      </c>
      <c r="DH31" s="4">
        <f t="shared" ca="1" si="151"/>
        <v>180</v>
      </c>
      <c r="DI31" s="4">
        <f t="shared" ca="1" si="152"/>
        <v>1300</v>
      </c>
      <c r="DJ31" s="4">
        <f t="shared" ca="1" si="153"/>
        <v>1000</v>
      </c>
      <c r="DK31" s="34"/>
      <c r="DL31" s="34"/>
      <c r="DM31" s="34"/>
      <c r="DN31" s="34"/>
      <c r="DO31" s="34"/>
      <c r="DP31" s="34"/>
      <c r="DQ31" s="34"/>
      <c r="DR31" s="4">
        <f t="shared" ca="1" si="113"/>
        <v>20</v>
      </c>
      <c r="DS31" s="4">
        <f t="shared" ca="1" si="114"/>
        <v>12</v>
      </c>
      <c r="DT31" s="4">
        <f t="shared" ca="1" si="115"/>
        <v>15</v>
      </c>
      <c r="DU31" s="34"/>
      <c r="DV31" s="7">
        <f ca="1">INDIRECT(A31&amp;"!D53")</f>
        <v>160</v>
      </c>
      <c r="DW31" s="130">
        <f t="shared" ca="1" si="141"/>
        <v>20</v>
      </c>
      <c r="DX31" s="130">
        <f t="shared" ca="1" si="117"/>
        <v>40</v>
      </c>
      <c r="DY31" s="4">
        <f t="shared" ca="1" si="118"/>
        <v>70</v>
      </c>
      <c r="DZ31" s="4">
        <f t="shared" ca="1" si="119"/>
        <v>90</v>
      </c>
      <c r="EA31" s="4">
        <f t="shared" ca="1" si="120"/>
        <v>100</v>
      </c>
      <c r="EB31" s="4">
        <f t="shared" ca="1" si="121"/>
        <v>90</v>
      </c>
      <c r="ED31" s="448"/>
      <c r="EE31" t="s">
        <v>167</v>
      </c>
      <c r="EF31" s="11">
        <v>102.298</v>
      </c>
    </row>
    <row r="32" spans="1:136" x14ac:dyDescent="0.15">
      <c r="A32" s="6" t="s">
        <v>370</v>
      </c>
      <c r="B32" s="3">
        <f t="shared" ca="1" si="74"/>
        <v>44403</v>
      </c>
      <c r="C32" s="34"/>
      <c r="D32" s="34"/>
      <c r="E32" s="20">
        <f t="shared" ca="1" si="0"/>
        <v>56.076000000000001</v>
      </c>
      <c r="F32" s="20">
        <f t="shared" ca="1" si="75"/>
        <v>52.975000000000001</v>
      </c>
      <c r="G32" s="34"/>
      <c r="H32" s="34"/>
      <c r="I32" s="20">
        <f t="shared" ca="1" si="1"/>
        <v>52.941999999999993</v>
      </c>
      <c r="J32" s="20">
        <f t="shared" ca="1" si="2"/>
        <v>46.850999999999999</v>
      </c>
      <c r="K32" s="34"/>
      <c r="L32" s="20">
        <f t="shared" ca="1" si="4"/>
        <v>72.381</v>
      </c>
      <c r="M32" s="20">
        <f t="shared" ca="1" si="5"/>
        <v>65.099000000000004</v>
      </c>
      <c r="N32" s="95">
        <f t="shared" ca="1" si="6"/>
        <v>71.532999999999987</v>
      </c>
      <c r="O32" s="20">
        <f t="shared" ca="1" si="7"/>
        <v>66.448000000000008</v>
      </c>
      <c r="P32" s="4">
        <f t="shared" ca="1" si="8"/>
        <v>57.36999999999999</v>
      </c>
      <c r="Q32" s="188"/>
      <c r="R32" s="20">
        <f t="shared" ca="1" si="10"/>
        <v>52.835999999999999</v>
      </c>
      <c r="S32" s="20">
        <f t="shared" ca="1" si="11"/>
        <v>63.877000000000002</v>
      </c>
      <c r="T32" s="20">
        <f t="shared" ca="1" si="12"/>
        <v>55.531000000000006</v>
      </c>
      <c r="U32" s="20">
        <f t="shared" ca="1" si="13"/>
        <v>52.506</v>
      </c>
      <c r="V32" s="20">
        <f t="shared" ca="1" si="14"/>
        <v>51.274999999999999</v>
      </c>
      <c r="W32" s="20">
        <f t="shared" ca="1" si="76"/>
        <v>54.444999999999993</v>
      </c>
      <c r="X32" s="20">
        <f t="shared" ca="1" si="77"/>
        <v>56.585000000000001</v>
      </c>
      <c r="Y32" s="95">
        <f t="shared" ca="1" si="15"/>
        <v>55.546000000000006</v>
      </c>
      <c r="Z32" s="20">
        <f t="shared" ca="1" si="78"/>
        <v>51.823</v>
      </c>
      <c r="AA32" s="20">
        <f t="shared" ca="1" si="16"/>
        <v>51.404000000000003</v>
      </c>
      <c r="AB32" s="20">
        <f t="shared" ca="1" si="17"/>
        <v>50.215000000000003</v>
      </c>
      <c r="AC32" s="20">
        <f t="shared" ca="1" si="18"/>
        <v>51.396000000000001</v>
      </c>
      <c r="AD32" s="4">
        <f t="shared" ca="1" si="19"/>
        <v>79.257999999999996</v>
      </c>
      <c r="AE32" s="20">
        <f t="shared" ca="1" si="20"/>
        <v>71.137</v>
      </c>
      <c r="AF32" s="20">
        <f t="shared" ca="1" si="21"/>
        <v>73.563000000000002</v>
      </c>
      <c r="AG32" s="20">
        <f t="shared" ca="1" si="22"/>
        <v>67.707999999999998</v>
      </c>
      <c r="AH32" s="96">
        <f t="shared" ca="1" si="23"/>
        <v>61.820999999999998</v>
      </c>
      <c r="AI32" s="20">
        <f t="shared" ca="1" si="24"/>
        <v>60.972000000000001</v>
      </c>
      <c r="AJ32" s="20">
        <f t="shared" ca="1" si="25"/>
        <v>55.262999999999998</v>
      </c>
      <c r="AK32" s="20">
        <f t="shared" ca="1" si="26"/>
        <v>51.664999999999992</v>
      </c>
      <c r="AL32" s="20">
        <f t="shared" ca="1" si="27"/>
        <v>52.079000000000008</v>
      </c>
      <c r="AM32" s="20">
        <f t="shared" ca="1" si="28"/>
        <v>73.115000000000009</v>
      </c>
      <c r="AN32" s="20">
        <f t="shared" ca="1" si="29"/>
        <v>71.045999999999992</v>
      </c>
      <c r="AO32" s="20">
        <f t="shared" ca="1" si="30"/>
        <v>60.730999999999995</v>
      </c>
      <c r="AP32" s="20">
        <f t="shared" ca="1" si="31"/>
        <v>56.983000000000004</v>
      </c>
      <c r="AQ32" s="20">
        <f t="shared" ca="1" si="32"/>
        <v>55.501000000000005</v>
      </c>
      <c r="AR32" s="20">
        <f t="shared" ca="1" si="33"/>
        <v>53.152999999999999</v>
      </c>
      <c r="AS32" s="20">
        <f t="shared" ca="1" si="34"/>
        <v>50.393000000000001</v>
      </c>
      <c r="AT32" s="20">
        <f t="shared" ca="1" si="142"/>
        <v>88.096999999999994</v>
      </c>
      <c r="AU32" s="20">
        <f t="shared" ca="1" si="143"/>
        <v>83.474999999999994</v>
      </c>
      <c r="AV32" s="20">
        <f t="shared" ca="1" si="144"/>
        <v>80.968000000000004</v>
      </c>
      <c r="AW32" s="20">
        <f t="shared" ca="1" si="145"/>
        <v>80.692000000000007</v>
      </c>
      <c r="AX32" s="20">
        <f t="shared" ca="1" si="146"/>
        <v>77.394000000000005</v>
      </c>
      <c r="AY32" s="20">
        <f t="shared" ca="1" si="147"/>
        <v>67.591000000000008</v>
      </c>
      <c r="AZ32" s="443"/>
      <c r="BA32" s="188"/>
      <c r="BB32" s="188"/>
      <c r="BC32" s="188"/>
      <c r="BD32" s="188"/>
      <c r="BE32" s="188"/>
      <c r="BF32" s="34"/>
      <c r="BG32" s="21">
        <f t="shared" ca="1" si="47"/>
        <v>70.126999999999995</v>
      </c>
      <c r="BH32" s="21">
        <f t="shared" ca="1" si="48"/>
        <v>63.826000000000001</v>
      </c>
      <c r="BI32" s="21">
        <f t="shared" ca="1" si="49"/>
        <v>56.263999999999996</v>
      </c>
      <c r="BJ32" s="440"/>
      <c r="BK32" s="21">
        <f t="shared" ca="1" si="50"/>
        <v>54.206000000000003</v>
      </c>
      <c r="BL32" s="21">
        <f t="shared" ca="1" si="125"/>
        <v>52.070000000000007</v>
      </c>
      <c r="BM32" s="21">
        <f t="shared" ca="1" si="52"/>
        <v>51.294000000000004</v>
      </c>
      <c r="BN32" s="442"/>
      <c r="BO32" s="442"/>
      <c r="BP32" s="32">
        <f t="shared" ca="1" si="79"/>
        <v>800</v>
      </c>
      <c r="BQ32" s="129">
        <f t="shared" ca="1" si="154"/>
        <v>1000</v>
      </c>
      <c r="BR32" s="34"/>
      <c r="BS32" s="34"/>
      <c r="BT32" s="4">
        <f t="shared" ca="1" si="80"/>
        <v>320</v>
      </c>
      <c r="BU32" s="4">
        <f t="shared" ca="1" si="81"/>
        <v>150</v>
      </c>
      <c r="BV32" s="34"/>
      <c r="BW32" s="4">
        <f t="shared" ca="1" si="82"/>
        <v>160</v>
      </c>
      <c r="BX32" s="7">
        <f t="shared" ca="1" si="83"/>
        <v>450</v>
      </c>
      <c r="BY32" s="34"/>
      <c r="BZ32" s="4">
        <f t="shared" ca="1" si="84"/>
        <v>20</v>
      </c>
      <c r="CA32" s="4">
        <f t="shared" ca="1" si="140"/>
        <v>3500</v>
      </c>
      <c r="CB32" s="34"/>
      <c r="CC32" s="4">
        <f t="shared" ca="1" si="86"/>
        <v>15</v>
      </c>
      <c r="CD32" s="4">
        <f t="shared" ca="1" si="87"/>
        <v>30</v>
      </c>
      <c r="CE32" s="4">
        <f t="shared" ca="1" si="88"/>
        <v>200</v>
      </c>
      <c r="CF32" s="4">
        <f t="shared" ca="1" si="89"/>
        <v>2200</v>
      </c>
      <c r="CG32" s="4">
        <f t="shared" ca="1" si="90"/>
        <v>10</v>
      </c>
      <c r="CH32" s="4">
        <f t="shared" ca="1" si="91"/>
        <v>500</v>
      </c>
      <c r="CI32" s="4">
        <f t="shared" ca="1" si="92"/>
        <v>140</v>
      </c>
      <c r="CJ32" s="4">
        <f t="shared" ca="1" si="93"/>
        <v>20</v>
      </c>
      <c r="CK32" s="4">
        <f t="shared" ca="1" si="94"/>
        <v>20</v>
      </c>
      <c r="CL32" s="4">
        <f t="shared" ca="1" si="95"/>
        <v>750</v>
      </c>
      <c r="CM32" s="4">
        <f t="shared" ca="1" si="96"/>
        <v>1000</v>
      </c>
      <c r="CN32" s="4">
        <f t="shared" ca="1" si="97"/>
        <v>15</v>
      </c>
      <c r="CO32" s="34"/>
      <c r="CP32" s="4">
        <f t="shared" ca="1" si="98"/>
        <v>700</v>
      </c>
      <c r="CQ32" s="4">
        <f t="shared" ca="1" si="99"/>
        <v>3000</v>
      </c>
      <c r="CR32" s="4">
        <f t="shared" ca="1" si="100"/>
        <v>1600</v>
      </c>
      <c r="CS32" s="4">
        <f t="shared" ca="1" si="101"/>
        <v>10</v>
      </c>
      <c r="CT32" s="4">
        <f t="shared" ca="1" si="102"/>
        <v>15</v>
      </c>
      <c r="CU32" s="4">
        <f t="shared" ca="1" si="103"/>
        <v>45</v>
      </c>
      <c r="CV32" s="4">
        <f t="shared" ca="1" si="104"/>
        <v>30</v>
      </c>
      <c r="CW32" s="4">
        <f t="shared" ca="1" si="105"/>
        <v>5</v>
      </c>
      <c r="CX32" s="4">
        <f t="shared" ca="1" si="106"/>
        <v>10</v>
      </c>
      <c r="CY32" s="4">
        <f t="shared" ca="1" si="107"/>
        <v>500</v>
      </c>
      <c r="CZ32" s="4">
        <f t="shared" ca="1" si="108"/>
        <v>3600</v>
      </c>
      <c r="DA32" s="4">
        <f t="shared" ca="1" si="109"/>
        <v>15</v>
      </c>
      <c r="DB32" s="4">
        <f t="shared" ca="1" si="110"/>
        <v>400</v>
      </c>
      <c r="DC32" s="4">
        <f t="shared" ca="1" si="111"/>
        <v>150</v>
      </c>
      <c r="DD32" s="4">
        <f t="shared" ca="1" si="112"/>
        <v>140</v>
      </c>
      <c r="DE32" s="4">
        <f t="shared" ca="1" si="148"/>
        <v>420</v>
      </c>
      <c r="DF32" s="4">
        <f t="shared" ca="1" si="149"/>
        <v>1000</v>
      </c>
      <c r="DG32" s="4">
        <f t="shared" ca="1" si="150"/>
        <v>380</v>
      </c>
      <c r="DH32" s="4">
        <f t="shared" ca="1" si="151"/>
        <v>280</v>
      </c>
      <c r="DI32" s="4">
        <f t="shared" ca="1" si="152"/>
        <v>1200</v>
      </c>
      <c r="DJ32" s="4">
        <f t="shared" ca="1" si="153"/>
        <v>1200</v>
      </c>
      <c r="DK32" s="34"/>
      <c r="DL32" s="34"/>
      <c r="DM32" s="34"/>
      <c r="DN32" s="34"/>
      <c r="DO32" s="34"/>
      <c r="DP32" s="34"/>
      <c r="DQ32" s="34"/>
      <c r="DR32" s="4">
        <f t="shared" ca="1" si="113"/>
        <v>15</v>
      </c>
      <c r="DS32" s="4">
        <f t="shared" ca="1" si="114"/>
        <v>12</v>
      </c>
      <c r="DT32" s="4">
        <f t="shared" ca="1" si="115"/>
        <v>15</v>
      </c>
      <c r="DU32" s="34"/>
      <c r="DV32" s="7">
        <f t="shared" ref="DV32:DV54" ca="1" si="155">INDIRECT(A32&amp;"!D53")</f>
        <v>180</v>
      </c>
      <c r="DW32" s="130">
        <f t="shared" ca="1" si="141"/>
        <v>130</v>
      </c>
      <c r="DX32" s="130">
        <f t="shared" ca="1" si="117"/>
        <v>130</v>
      </c>
      <c r="DY32" s="4">
        <f t="shared" ca="1" si="118"/>
        <v>130</v>
      </c>
      <c r="DZ32" s="4">
        <f t="shared" ca="1" si="119"/>
        <v>90</v>
      </c>
      <c r="EA32" s="4">
        <f t="shared" ca="1" si="120"/>
        <v>90</v>
      </c>
      <c r="EB32" s="4">
        <f t="shared" ca="1" si="121"/>
        <v>90</v>
      </c>
      <c r="ED32" s="448"/>
      <c r="EE32" t="s">
        <v>168</v>
      </c>
      <c r="EF32" s="11">
        <v>102.206</v>
      </c>
    </row>
    <row r="33" spans="1:136" x14ac:dyDescent="0.15">
      <c r="A33" s="6" t="s">
        <v>374</v>
      </c>
      <c r="B33" s="3">
        <f t="shared" ca="1" si="74"/>
        <v>44411</v>
      </c>
      <c r="C33" s="34"/>
      <c r="D33" s="34"/>
      <c r="E33" s="20">
        <f t="shared" ca="1" si="0"/>
        <v>56.808</v>
      </c>
      <c r="F33" s="20">
        <f t="shared" ca="1" si="75"/>
        <v>53.826999999999998</v>
      </c>
      <c r="G33" s="34"/>
      <c r="H33" s="34"/>
      <c r="I33" s="20">
        <f t="shared" ca="1" si="1"/>
        <v>54.093999999999994</v>
      </c>
      <c r="J33" s="20">
        <f t="shared" ca="1" si="2"/>
        <v>47.203999999999994</v>
      </c>
      <c r="K33" s="34"/>
      <c r="L33" s="20">
        <f t="shared" ca="1" si="4"/>
        <v>72.271000000000001</v>
      </c>
      <c r="M33" s="20">
        <f t="shared" ca="1" si="5"/>
        <v>65.174000000000007</v>
      </c>
      <c r="N33" s="95">
        <f t="shared" ca="1" si="6"/>
        <v>71.534999999999997</v>
      </c>
      <c r="O33" s="20">
        <f t="shared" ca="1" si="7"/>
        <v>66.346000000000004</v>
      </c>
      <c r="P33" s="4">
        <f t="shared" ca="1" si="8"/>
        <v>57.382999999999996</v>
      </c>
      <c r="Q33" s="188"/>
      <c r="R33" s="20">
        <f t="shared" ca="1" si="10"/>
        <v>53.230999999999995</v>
      </c>
      <c r="S33" s="20">
        <f t="shared" ca="1" si="11"/>
        <v>63.722000000000001</v>
      </c>
      <c r="T33" s="20">
        <f t="shared" ca="1" si="12"/>
        <v>55.25200000000001</v>
      </c>
      <c r="U33" s="20">
        <f t="shared" ca="1" si="13"/>
        <v>52.399000000000001</v>
      </c>
      <c r="V33" s="20">
        <f t="shared" ca="1" si="14"/>
        <v>51.487000000000002</v>
      </c>
      <c r="W33" s="20">
        <f t="shared" ca="1" si="76"/>
        <v>55.062999999999995</v>
      </c>
      <c r="X33" s="20">
        <f t="shared" ca="1" si="77"/>
        <v>56.919000000000004</v>
      </c>
      <c r="Y33" s="95">
        <f t="shared" ca="1" si="15"/>
        <v>54.685000000000002</v>
      </c>
      <c r="Z33" s="20">
        <f t="shared" ca="1" si="78"/>
        <v>50.95</v>
      </c>
      <c r="AA33" s="20">
        <f t="shared" ca="1" si="16"/>
        <v>51.451000000000001</v>
      </c>
      <c r="AB33" s="20">
        <f t="shared" ca="1" si="17"/>
        <v>50.122999999999998</v>
      </c>
      <c r="AC33" s="20">
        <f t="shared" ca="1" si="18"/>
        <v>50.832999999999998</v>
      </c>
      <c r="AD33" s="4">
        <f t="shared" ca="1" si="19"/>
        <v>79.257999999999996</v>
      </c>
      <c r="AE33" s="20">
        <f t="shared" ca="1" si="20"/>
        <v>71.066000000000003</v>
      </c>
      <c r="AF33" s="20">
        <f t="shared" ca="1" si="21"/>
        <v>73.489000000000004</v>
      </c>
      <c r="AG33" s="20">
        <f t="shared" ca="1" si="22"/>
        <v>67.673000000000002</v>
      </c>
      <c r="AH33" s="96">
        <f t="shared" ca="1" si="23"/>
        <v>61.971000000000004</v>
      </c>
      <c r="AI33" s="20">
        <f t="shared" ca="1" si="24"/>
        <v>60.709000000000003</v>
      </c>
      <c r="AJ33" s="20">
        <f t="shared" ca="1" si="25"/>
        <v>55.087999999999994</v>
      </c>
      <c r="AK33" s="20">
        <f t="shared" ca="1" si="26"/>
        <v>51.635999999999996</v>
      </c>
      <c r="AL33" s="20">
        <f t="shared" ca="1" si="27"/>
        <v>51.503</v>
      </c>
      <c r="AM33" s="20">
        <f t="shared" ca="1" si="28"/>
        <v>73.057000000000002</v>
      </c>
      <c r="AN33" s="20">
        <f t="shared" ca="1" si="29"/>
        <v>71.024000000000001</v>
      </c>
      <c r="AO33" s="20">
        <f t="shared" ca="1" si="30"/>
        <v>60.674999999999997</v>
      </c>
      <c r="AP33" s="20">
        <f t="shared" ca="1" si="31"/>
        <v>56.052999999999997</v>
      </c>
      <c r="AQ33" s="20">
        <f t="shared" ca="1" si="32"/>
        <v>56.449000000000005</v>
      </c>
      <c r="AR33" s="20">
        <f t="shared" ca="1" si="33"/>
        <v>53.798999999999999</v>
      </c>
      <c r="AS33" s="20">
        <f t="shared" ca="1" si="34"/>
        <v>49.509</v>
      </c>
      <c r="AT33" s="20">
        <f t="shared" ca="1" si="142"/>
        <v>85.924000000000007</v>
      </c>
      <c r="AU33" s="20">
        <f t="shared" ca="1" si="143"/>
        <v>83.510999999999996</v>
      </c>
      <c r="AV33" s="20">
        <f t="shared" ca="1" si="144"/>
        <v>80.918999999999997</v>
      </c>
      <c r="AW33" s="20">
        <f t="shared" ca="1" si="145"/>
        <v>80.552999999999997</v>
      </c>
      <c r="AX33" s="20">
        <f t="shared" ca="1" si="146"/>
        <v>77.340999999999994</v>
      </c>
      <c r="AY33" s="20">
        <f t="shared" ca="1" si="147"/>
        <v>67.585999999999999</v>
      </c>
      <c r="AZ33" s="443"/>
      <c r="BA33" s="188"/>
      <c r="BB33" s="188"/>
      <c r="BC33" s="188"/>
      <c r="BD33" s="188"/>
      <c r="BE33" s="188"/>
      <c r="BF33" s="34"/>
      <c r="BG33" s="21">
        <f t="shared" ca="1" si="47"/>
        <v>70.061999999999998</v>
      </c>
      <c r="BH33" s="21">
        <f t="shared" ca="1" si="48"/>
        <v>63.667999999999999</v>
      </c>
      <c r="BI33" s="21">
        <f t="shared" ca="1" si="49"/>
        <v>55.882999999999996</v>
      </c>
      <c r="BJ33" s="440"/>
      <c r="BK33" s="21">
        <f t="shared" ca="1" si="50"/>
        <v>52.81</v>
      </c>
      <c r="BL33" s="21">
        <f t="shared" ca="1" si="125"/>
        <v>49.290000000000006</v>
      </c>
      <c r="BM33" s="21">
        <f t="shared" ca="1" si="52"/>
        <v>50.577000000000005</v>
      </c>
      <c r="BN33" s="442"/>
      <c r="BO33" s="442"/>
      <c r="BP33" s="32">
        <f t="shared" ca="1" si="79"/>
        <v>850</v>
      </c>
      <c r="BQ33" s="129">
        <f t="shared" ca="1" si="154"/>
        <v>1100</v>
      </c>
      <c r="BR33" s="34"/>
      <c r="BS33" s="34"/>
      <c r="BT33" s="4">
        <f t="shared" ca="1" si="80"/>
        <v>380</v>
      </c>
      <c r="BU33" s="4">
        <f t="shared" ca="1" si="81"/>
        <v>150</v>
      </c>
      <c r="BV33" s="34"/>
      <c r="BW33" s="4">
        <f t="shared" ca="1" si="82"/>
        <v>150</v>
      </c>
      <c r="BX33" s="7">
        <f t="shared" ca="1" si="83"/>
        <v>450</v>
      </c>
      <c r="BY33" s="34"/>
      <c r="BZ33" s="4">
        <f t="shared" ca="1" si="84"/>
        <v>10</v>
      </c>
      <c r="CA33" s="4">
        <f t="shared" ref="CA33:CA54" ca="1" si="156">INDIRECT($A33&amp;"!D18")</f>
        <v>2800</v>
      </c>
      <c r="CB33" s="34"/>
      <c r="CC33" s="4">
        <f t="shared" ca="1" si="86"/>
        <v>20</v>
      </c>
      <c r="CD33" s="4">
        <f t="shared" ca="1" si="87"/>
        <v>35</v>
      </c>
      <c r="CE33" s="4">
        <f t="shared" ca="1" si="88"/>
        <v>220</v>
      </c>
      <c r="CF33" s="4">
        <f t="shared" ca="1" si="89"/>
        <v>2300</v>
      </c>
      <c r="CG33" s="4">
        <f t="shared" ca="1" si="90"/>
        <v>10</v>
      </c>
      <c r="CH33" s="4">
        <f t="shared" ca="1" si="91"/>
        <v>500</v>
      </c>
      <c r="CI33" s="4">
        <f t="shared" ca="1" si="92"/>
        <v>140</v>
      </c>
      <c r="CJ33" s="4">
        <f t="shared" ca="1" si="93"/>
        <v>15</v>
      </c>
      <c r="CK33" s="4">
        <f t="shared" ca="1" si="94"/>
        <v>20</v>
      </c>
      <c r="CL33" s="4">
        <f t="shared" ca="1" si="95"/>
        <v>380</v>
      </c>
      <c r="CM33" s="4">
        <f t="shared" ca="1" si="96"/>
        <v>900</v>
      </c>
      <c r="CN33" s="4">
        <f t="shared" ca="1" si="97"/>
        <v>60</v>
      </c>
      <c r="CO33" s="34"/>
      <c r="CP33" s="4">
        <f t="shared" ca="1" si="98"/>
        <v>700</v>
      </c>
      <c r="CQ33" s="4">
        <f t="shared" ca="1" si="99"/>
        <v>2800</v>
      </c>
      <c r="CR33" s="4">
        <f t="shared" ca="1" si="100"/>
        <v>1500</v>
      </c>
      <c r="CS33" s="4">
        <f t="shared" ca="1" si="101"/>
        <v>10</v>
      </c>
      <c r="CT33" s="4">
        <f t="shared" ca="1" si="102"/>
        <v>20</v>
      </c>
      <c r="CU33" s="4">
        <f t="shared" ca="1" si="103"/>
        <v>40</v>
      </c>
      <c r="CV33" s="4">
        <f t="shared" ca="1" si="104"/>
        <v>25</v>
      </c>
      <c r="CW33" s="4">
        <f t="shared" ca="1" si="105"/>
        <v>15</v>
      </c>
      <c r="CX33" s="4">
        <f t="shared" ca="1" si="106"/>
        <v>10</v>
      </c>
      <c r="CY33" s="4">
        <f t="shared" ca="1" si="107"/>
        <v>750</v>
      </c>
      <c r="CZ33" s="4">
        <f t="shared" ca="1" si="108"/>
        <v>3000</v>
      </c>
      <c r="DA33" s="4">
        <f t="shared" ca="1" si="109"/>
        <v>12</v>
      </c>
      <c r="DB33" s="4">
        <f t="shared" ca="1" si="110"/>
        <v>400</v>
      </c>
      <c r="DC33" s="4">
        <f t="shared" ca="1" si="111"/>
        <v>150</v>
      </c>
      <c r="DD33" s="4">
        <f t="shared" ca="1" si="112"/>
        <v>120</v>
      </c>
      <c r="DE33" s="4">
        <f t="shared" ref="DE33:DE54" ca="1" si="157">INDIRECT($A33&amp;"!B39")</f>
        <v>420</v>
      </c>
      <c r="DF33" s="4">
        <f t="shared" ref="DF33:DF54" ca="1" si="158">INDIRECT($A33&amp;"!C39")</f>
        <v>1050</v>
      </c>
      <c r="DG33" s="4">
        <f t="shared" ref="DG33:DG54" ca="1" si="159">INDIRECT($A33&amp;"!D39")</f>
        <v>700</v>
      </c>
      <c r="DH33" s="4">
        <f t="shared" ref="DH33:DH54" ca="1" si="160">INDIRECT($A33&amp;"!E39")</f>
        <v>320</v>
      </c>
      <c r="DI33" s="4">
        <f t="shared" ref="DI33:DI54" ca="1" si="161">INDIRECT($A33&amp;"!F39")</f>
        <v>1400</v>
      </c>
      <c r="DJ33" s="4">
        <f t="shared" ref="DJ33:DJ54" ca="1" si="162">INDIRECT(A33&amp;"!I39")</f>
        <v>1100</v>
      </c>
      <c r="DK33" s="34"/>
      <c r="DL33" s="34"/>
      <c r="DM33" s="34"/>
      <c r="DN33" s="34"/>
      <c r="DO33" s="34"/>
      <c r="DP33" s="34"/>
      <c r="DQ33" s="34"/>
      <c r="DR33" s="4">
        <f t="shared" ca="1" si="113"/>
        <v>15</v>
      </c>
      <c r="DS33" s="4">
        <f t="shared" ca="1" si="114"/>
        <v>12</v>
      </c>
      <c r="DT33" s="4">
        <f t="shared" ca="1" si="115"/>
        <v>15</v>
      </c>
      <c r="DU33" s="34"/>
      <c r="DV33" s="7">
        <f t="shared" ca="1" si="155"/>
        <v>180</v>
      </c>
      <c r="DW33" s="130">
        <f t="shared" ca="1" si="141"/>
        <v>60</v>
      </c>
      <c r="DX33" s="130">
        <f t="shared" ca="1" si="117"/>
        <v>90</v>
      </c>
      <c r="DY33" s="4">
        <f t="shared" ca="1" si="118"/>
        <v>110</v>
      </c>
      <c r="DZ33" s="4">
        <f t="shared" ca="1" si="119"/>
        <v>90</v>
      </c>
      <c r="EA33" s="4">
        <f t="shared" ca="1" si="120"/>
        <v>75</v>
      </c>
      <c r="EB33" s="4">
        <f t="shared" ca="1" si="121"/>
        <v>80</v>
      </c>
      <c r="ED33" s="448"/>
      <c r="EE33" t="s">
        <v>169</v>
      </c>
      <c r="EF33" s="11">
        <v>102.142</v>
      </c>
    </row>
    <row r="34" spans="1:136" x14ac:dyDescent="0.15">
      <c r="A34" s="6" t="s">
        <v>377</v>
      </c>
      <c r="B34" s="3">
        <f ca="1">INDIRECT(A34&amp;"!A8")</f>
        <v>44419</v>
      </c>
      <c r="C34" s="34"/>
      <c r="D34" s="34"/>
      <c r="E34" s="20">
        <f t="shared" ca="1" si="0"/>
        <v>56.084999999999994</v>
      </c>
      <c r="F34" s="20">
        <f ca="1">$EF$6-INDIRECT(A34&amp;"!E9")</f>
        <v>52.886000000000003</v>
      </c>
      <c r="G34" s="34"/>
      <c r="H34" s="34"/>
      <c r="I34" s="20">
        <f t="shared" ca="1" si="1"/>
        <v>53.056999999999995</v>
      </c>
      <c r="J34" s="20">
        <f t="shared" ca="1" si="2"/>
        <v>46.923000000000002</v>
      </c>
      <c r="K34" s="34"/>
      <c r="L34" s="20">
        <f t="shared" ca="1" si="4"/>
        <v>72.289999999999992</v>
      </c>
      <c r="M34" s="20">
        <f t="shared" ca="1" si="5"/>
        <v>65.2</v>
      </c>
      <c r="N34" s="95">
        <f t="shared" ca="1" si="6"/>
        <v>72.093999999999994</v>
      </c>
      <c r="O34" s="20">
        <f t="shared" ca="1" si="7"/>
        <v>66.282000000000011</v>
      </c>
      <c r="P34" s="4">
        <f t="shared" ca="1" si="8"/>
        <v>57.390999999999991</v>
      </c>
      <c r="Q34" s="188"/>
      <c r="R34" s="20">
        <f t="shared" ca="1" si="10"/>
        <v>52.750999999999991</v>
      </c>
      <c r="S34" s="20">
        <f t="shared" ca="1" si="11"/>
        <v>63.865000000000002</v>
      </c>
      <c r="T34" s="20">
        <f t="shared" ca="1" si="12"/>
        <v>55.17</v>
      </c>
      <c r="U34" s="20">
        <f t="shared" ca="1" si="13"/>
        <v>52.344000000000008</v>
      </c>
      <c r="V34" s="20">
        <f t="shared" ca="1" si="14"/>
        <v>51.131</v>
      </c>
      <c r="W34" s="20">
        <f t="shared" ca="1" si="76"/>
        <v>54.722999999999999</v>
      </c>
      <c r="X34" s="20">
        <f t="shared" ca="1" si="77"/>
        <v>57.028000000000006</v>
      </c>
      <c r="Y34" s="95">
        <f t="shared" ca="1" si="15"/>
        <v>55.845000000000006</v>
      </c>
      <c r="Z34" s="20">
        <f t="shared" ca="1" si="78"/>
        <v>50.632999999999996</v>
      </c>
      <c r="AA34" s="20">
        <f t="shared" ca="1" si="16"/>
        <v>52.569000000000003</v>
      </c>
      <c r="AB34" s="20">
        <f t="shared" ca="1" si="17"/>
        <v>50.149000000000001</v>
      </c>
      <c r="AC34" s="20">
        <f t="shared" ca="1" si="18"/>
        <v>50.929000000000002</v>
      </c>
      <c r="AD34" s="4">
        <f t="shared" ca="1" si="19"/>
        <v>79.254999999999995</v>
      </c>
      <c r="AE34" s="20">
        <f t="shared" ca="1" si="20"/>
        <v>71.016000000000005</v>
      </c>
      <c r="AF34" s="20">
        <f t="shared" ca="1" si="21"/>
        <v>73.573999999999998</v>
      </c>
      <c r="AG34" s="20">
        <f t="shared" ca="1" si="22"/>
        <v>67.775000000000006</v>
      </c>
      <c r="AH34" s="96">
        <f t="shared" ca="1" si="23"/>
        <v>61.914999999999999</v>
      </c>
      <c r="AI34" s="20">
        <f t="shared" ca="1" si="24"/>
        <v>60.760000000000005</v>
      </c>
      <c r="AJ34" s="20">
        <f t="shared" ca="1" si="25"/>
        <v>55.108999999999995</v>
      </c>
      <c r="AK34" s="20">
        <f t="shared" ca="1" si="26"/>
        <v>51.631999999999991</v>
      </c>
      <c r="AL34" s="20">
        <f t="shared" ca="1" si="27"/>
        <v>51.475999999999999</v>
      </c>
      <c r="AM34" s="20">
        <f t="shared" ca="1" si="28"/>
        <v>72.990000000000009</v>
      </c>
      <c r="AN34" s="20">
        <f t="shared" ca="1" si="29"/>
        <v>70.856999999999999</v>
      </c>
      <c r="AO34" s="20">
        <f t="shared" ca="1" si="30"/>
        <v>60.652999999999999</v>
      </c>
      <c r="AP34" s="20">
        <f t="shared" ca="1" si="31"/>
        <v>55.686999999999998</v>
      </c>
      <c r="AQ34" s="20">
        <f t="shared" ca="1" si="32"/>
        <v>56.469000000000001</v>
      </c>
      <c r="AR34" s="20">
        <f t="shared" ca="1" si="33"/>
        <v>53.44</v>
      </c>
      <c r="AS34" s="20">
        <f t="shared" ca="1" si="34"/>
        <v>49.190000000000005</v>
      </c>
      <c r="AT34" s="20">
        <f t="shared" ca="1" si="142"/>
        <v>87.807999999999993</v>
      </c>
      <c r="AU34" s="20">
        <f t="shared" ca="1" si="143"/>
        <v>84.84899999999999</v>
      </c>
      <c r="AV34" s="20">
        <f t="shared" ca="1" si="144"/>
        <v>80.873999999999995</v>
      </c>
      <c r="AW34" s="20">
        <f t="shared" ca="1" si="145"/>
        <v>80.823999999999998</v>
      </c>
      <c r="AX34" s="20">
        <f t="shared" ca="1" si="146"/>
        <v>77.450999999999993</v>
      </c>
      <c r="AY34" s="20">
        <f t="shared" ca="1" si="147"/>
        <v>67.710000000000008</v>
      </c>
      <c r="AZ34" s="443"/>
      <c r="BA34" s="188"/>
      <c r="BB34" s="188"/>
      <c r="BC34" s="188"/>
      <c r="BD34" s="188"/>
      <c r="BE34" s="188"/>
      <c r="BF34" s="34"/>
      <c r="BG34" s="21">
        <f t="shared" ca="1" si="47"/>
        <v>70.093999999999994</v>
      </c>
      <c r="BH34" s="21">
        <f t="shared" ca="1" si="48"/>
        <v>63.755000000000003</v>
      </c>
      <c r="BI34" s="21">
        <f t="shared" ca="1" si="49"/>
        <v>55.569999999999993</v>
      </c>
      <c r="BJ34" s="440"/>
      <c r="BK34" s="21">
        <f t="shared" ca="1" si="50"/>
        <v>51.635999999999996</v>
      </c>
      <c r="BL34" s="305">
        <f t="shared" ref="BL34:BL54" ca="1" si="163">$EF$65-INDIRECT($A34&amp;"!F51")-0.39</f>
        <v>48.824000000000005</v>
      </c>
      <c r="BM34" s="21">
        <f t="shared" ca="1" si="52"/>
        <v>50.862000000000002</v>
      </c>
      <c r="BN34" s="442"/>
      <c r="BO34" s="442"/>
      <c r="BP34" s="32">
        <f ca="1">INDIRECT($A34&amp;"!D11")</f>
        <v>800</v>
      </c>
      <c r="BQ34" s="129">
        <f t="shared" ca="1" si="154"/>
        <v>950</v>
      </c>
      <c r="BR34" s="34"/>
      <c r="BS34" s="34"/>
      <c r="BT34" s="4">
        <f ca="1">INDIRECT($A34&amp;"!J11")</f>
        <v>350</v>
      </c>
      <c r="BU34" s="4">
        <f ca="1">INDIRECT(A34&amp;"!M11")</f>
        <v>170</v>
      </c>
      <c r="BV34" s="34"/>
      <c r="BW34" s="4">
        <f ca="1">INDIRECT($A34&amp;"!O11")</f>
        <v>150</v>
      </c>
      <c r="BX34" s="7">
        <f ca="1">INDIRECT(A34&amp;"!Q11")</f>
        <v>400</v>
      </c>
      <c r="BY34" s="4">
        <f ca="1">INDIRECT($A34&amp;"!B18")</f>
        <v>5</v>
      </c>
      <c r="BZ34" s="4">
        <f ca="1">INDIRECT($A34&amp;"!C18")</f>
        <v>10</v>
      </c>
      <c r="CA34" s="4">
        <f ca="1">INDIRECT($A34&amp;"!D18")</f>
        <v>2600</v>
      </c>
      <c r="CB34" s="34"/>
      <c r="CC34" s="4">
        <f ca="1">INDIRECT(A34&amp;"!H18")</f>
        <v>25</v>
      </c>
      <c r="CD34" s="4">
        <f ca="1">INDIRECT($A34&amp;"!I18")</f>
        <v>20</v>
      </c>
      <c r="CE34" s="4">
        <f ca="1">INDIRECT($A34&amp;"!J18")</f>
        <v>220</v>
      </c>
      <c r="CF34" s="4">
        <f ca="1">INDIRECT($A34&amp;"!K18")</f>
        <v>2200</v>
      </c>
      <c r="CG34" s="4">
        <f ca="1">INDIRECT(A34&amp;"!N18")</f>
        <v>10</v>
      </c>
      <c r="CH34" s="4">
        <f ca="1">INDIRECT(A34&amp;"!P18")</f>
        <v>480</v>
      </c>
      <c r="CI34" s="4">
        <f ca="1">INDIRECT($A34&amp;"!Q18")</f>
        <v>140</v>
      </c>
      <c r="CJ34" s="4">
        <f ca="1">INDIRECT($A34&amp;"!B25")</f>
        <v>15</v>
      </c>
      <c r="CK34" s="4">
        <f ca="1">INDIRECT(A34&amp;"!E25")</f>
        <v>20</v>
      </c>
      <c r="CL34" s="4">
        <f ca="1">INDIRECT($A34&amp;"!F25")</f>
        <v>150</v>
      </c>
      <c r="CM34" s="4">
        <f ca="1">INDIRECT($A34&amp;"!G25")</f>
        <v>900</v>
      </c>
      <c r="CN34" s="4">
        <f ca="1">INDIRECT(A34&amp;"!J25")</f>
        <v>20</v>
      </c>
      <c r="CO34" s="34"/>
      <c r="CP34" s="4">
        <f ca="1">INDIRECT($A34&amp;"!L25")</f>
        <v>500</v>
      </c>
      <c r="CQ34" s="4">
        <f ca="1">INDIRECT($A34&amp;"!M25")</f>
        <v>2500</v>
      </c>
      <c r="CR34" s="4">
        <f ca="1">INDIRECT($A34&amp;"!N25")</f>
        <v>2600</v>
      </c>
      <c r="CS34" s="4">
        <f ca="1">INDIRECT(A34&amp;"!Q25")</f>
        <v>10</v>
      </c>
      <c r="CT34" s="4">
        <f ca="1">INDIRECT($A34&amp;"!B32")</f>
        <v>25</v>
      </c>
      <c r="CU34" s="4">
        <f ca="1">INDIRECT($A34&amp;"!C32")</f>
        <v>40</v>
      </c>
      <c r="CV34" s="4">
        <f ca="1">INDIRECT($A34&amp;"!D32")</f>
        <v>30</v>
      </c>
      <c r="CW34" s="4">
        <f ca="1">INDIRECT(A34&amp;"!F32")</f>
        <v>8</v>
      </c>
      <c r="CX34" s="4">
        <f ca="1">INDIRECT($A34&amp;"!G32")</f>
        <v>10</v>
      </c>
      <c r="CY34" s="4">
        <f ca="1">INDIRECT($A34&amp;"!H32")</f>
        <v>1000</v>
      </c>
      <c r="CZ34" s="4">
        <f ca="1">INDIRECT($A34&amp;"!I32")</f>
        <v>3200</v>
      </c>
      <c r="DA34" s="4">
        <f ca="1">INDIRECT(A34&amp;"!L32")</f>
        <v>15</v>
      </c>
      <c r="DB34" s="4">
        <f ca="1">INDIRECT($A34&amp;"!M32")</f>
        <v>350</v>
      </c>
      <c r="DC34" s="4">
        <f ca="1">INDIRECT($A34&amp;"!N32")</f>
        <v>150</v>
      </c>
      <c r="DD34" s="4">
        <f ca="1">INDIRECT(A34&amp;"!Q32")</f>
        <v>150</v>
      </c>
      <c r="DE34" s="4">
        <f ca="1">INDIRECT($A34&amp;"!B39")</f>
        <v>320</v>
      </c>
      <c r="DF34" s="4">
        <f ca="1">INDIRECT($A34&amp;"!C39")</f>
        <v>1000</v>
      </c>
      <c r="DG34" s="4">
        <f ca="1">INDIRECT($A34&amp;"!D39")</f>
        <v>1000</v>
      </c>
      <c r="DH34" s="4">
        <f ca="1">INDIRECT($A34&amp;"!E39")</f>
        <v>350</v>
      </c>
      <c r="DI34" s="4">
        <f ca="1">INDIRECT($A34&amp;"!F39")</f>
        <v>1500</v>
      </c>
      <c r="DJ34" s="4">
        <f ca="1">INDIRECT(A34&amp;"!I39")</f>
        <v>850</v>
      </c>
      <c r="DK34" s="34"/>
      <c r="DL34" s="34"/>
      <c r="DM34" s="34"/>
      <c r="DN34" s="34"/>
      <c r="DO34" s="34"/>
      <c r="DP34" s="34"/>
      <c r="DQ34" s="34"/>
      <c r="DR34" s="4">
        <f ca="1">INDIRECT($A34&amp;"!J46")</f>
        <v>12</v>
      </c>
      <c r="DS34" s="4">
        <f ca="1">INDIRECT($A34&amp;"!K46")</f>
        <v>15</v>
      </c>
      <c r="DT34" s="4">
        <f ca="1">INDIRECT(A34&amp;"!N46")</f>
        <v>20</v>
      </c>
      <c r="DU34" s="34"/>
      <c r="DV34" s="7">
        <f ca="1">INDIRECT(A34&amp;"!D53")</f>
        <v>220</v>
      </c>
      <c r="DW34" s="130">
        <f t="shared" ca="1" si="141"/>
        <v>80</v>
      </c>
      <c r="DX34" s="130">
        <f t="shared" ca="1" si="117"/>
        <v>75</v>
      </c>
      <c r="DY34" s="4">
        <f ca="1">INDIRECT($A34&amp;"!H53")</f>
        <v>75</v>
      </c>
      <c r="DZ34" s="4">
        <f t="shared" ca="1" si="119"/>
        <v>75</v>
      </c>
      <c r="EA34" s="4">
        <f t="shared" ca="1" si="120"/>
        <v>75</v>
      </c>
      <c r="EB34" s="4">
        <f ca="1">INDIRECT($A34&amp;"!K53")</f>
        <v>75</v>
      </c>
      <c r="ED34" s="449"/>
      <c r="EE34" s="12" t="s">
        <v>170</v>
      </c>
      <c r="EF34" s="13">
        <v>102.155</v>
      </c>
    </row>
    <row r="35" spans="1:136" x14ac:dyDescent="0.15">
      <c r="A35" s="6" t="s">
        <v>379</v>
      </c>
      <c r="B35" s="3">
        <f t="shared" ca="1" si="74"/>
        <v>44425</v>
      </c>
      <c r="C35" s="34"/>
      <c r="D35" s="34"/>
      <c r="E35" s="20">
        <f t="shared" ca="1" si="0"/>
        <v>55.966999999999999</v>
      </c>
      <c r="F35" s="20">
        <f t="shared" ca="1" si="75"/>
        <v>53.054000000000002</v>
      </c>
      <c r="G35" s="34"/>
      <c r="H35" s="34"/>
      <c r="I35" s="20">
        <f t="shared" ca="1" si="1"/>
        <v>52.950999999999993</v>
      </c>
      <c r="J35" s="20">
        <f t="shared" ca="1" si="2"/>
        <v>46.957999999999998</v>
      </c>
      <c r="K35" s="34"/>
      <c r="L35" s="20">
        <f t="shared" ca="1" si="4"/>
        <v>72.305999999999997</v>
      </c>
      <c r="M35" s="20">
        <f t="shared" ca="1" si="5"/>
        <v>65.111999999999995</v>
      </c>
      <c r="N35" s="95">
        <f t="shared" ca="1" si="6"/>
        <v>72.782999999999987</v>
      </c>
      <c r="O35" s="20">
        <f t="shared" ca="1" si="7"/>
        <v>66.411000000000001</v>
      </c>
      <c r="P35" s="4">
        <f t="shared" ca="1" si="8"/>
        <v>57.352999999999994</v>
      </c>
      <c r="Q35" s="20">
        <f t="shared" ca="1" si="9"/>
        <v>54.752000000000002</v>
      </c>
      <c r="R35" s="20">
        <f t="shared" ca="1" si="10"/>
        <v>52.838999999999999</v>
      </c>
      <c r="S35" s="20">
        <f t="shared" ca="1" si="11"/>
        <v>65.894000000000005</v>
      </c>
      <c r="T35" s="20">
        <f t="shared" ca="1" si="12"/>
        <v>55.332000000000008</v>
      </c>
      <c r="U35" s="20">
        <f t="shared" ca="1" si="13"/>
        <v>52.412000000000006</v>
      </c>
      <c r="V35" s="20">
        <f t="shared" ca="1" si="14"/>
        <v>51.111000000000004</v>
      </c>
      <c r="W35" s="20">
        <f t="shared" ca="1" si="76"/>
        <v>54.542000000000002</v>
      </c>
      <c r="X35" s="20">
        <f t="shared" ca="1" si="77"/>
        <v>57.323</v>
      </c>
      <c r="Y35" s="95">
        <f t="shared" ca="1" si="15"/>
        <v>57.269000000000005</v>
      </c>
      <c r="Z35" s="20">
        <f t="shared" ca="1" si="78"/>
        <v>50.323</v>
      </c>
      <c r="AA35" s="20">
        <f t="shared" ca="1" si="16"/>
        <v>51.637</v>
      </c>
      <c r="AB35" s="20">
        <f t="shared" ca="1" si="17"/>
        <v>50.137</v>
      </c>
      <c r="AC35" s="20">
        <f t="shared" ca="1" si="18"/>
        <v>50.673999999999999</v>
      </c>
      <c r="AD35" s="34"/>
      <c r="AE35" s="20">
        <f t="shared" ca="1" si="20"/>
        <v>70.98</v>
      </c>
      <c r="AF35" s="20">
        <f t="shared" ca="1" si="21"/>
        <v>73.475999999999999</v>
      </c>
      <c r="AG35" s="20">
        <f t="shared" ca="1" si="22"/>
        <v>67.697999999999993</v>
      </c>
      <c r="AH35" s="96">
        <f t="shared" ca="1" si="23"/>
        <v>61.855000000000004</v>
      </c>
      <c r="AI35" s="20">
        <f t="shared" ca="1" si="24"/>
        <v>60.784000000000006</v>
      </c>
      <c r="AJ35" s="20">
        <f t="shared" ca="1" si="25"/>
        <v>55.114999999999995</v>
      </c>
      <c r="AK35" s="20">
        <f t="shared" ca="1" si="26"/>
        <v>51.640999999999991</v>
      </c>
      <c r="AL35" s="20">
        <f t="shared" ca="1" si="27"/>
        <v>51.192999999999998</v>
      </c>
      <c r="AM35" s="20">
        <f t="shared" ca="1" si="28"/>
        <v>72.95</v>
      </c>
      <c r="AN35" s="20">
        <f t="shared" ca="1" si="29"/>
        <v>70.941000000000003</v>
      </c>
      <c r="AO35" s="20">
        <f t="shared" ca="1" si="30"/>
        <v>60.726999999999997</v>
      </c>
      <c r="AP35" s="20">
        <f t="shared" ca="1" si="31"/>
        <v>55.823999999999998</v>
      </c>
      <c r="AQ35" s="20">
        <f t="shared" ca="1" si="32"/>
        <v>56.472000000000001</v>
      </c>
      <c r="AR35" s="20">
        <f t="shared" ca="1" si="33"/>
        <v>53.302999999999997</v>
      </c>
      <c r="AS35" s="20">
        <f t="shared" ca="1" si="34"/>
        <v>49.066000000000003</v>
      </c>
      <c r="AT35" s="20">
        <f t="shared" ref="AT35:AT54" ca="1" si="164">$EF$46-INDIRECT($A35&amp;"!B37")</f>
        <v>88.614999999999995</v>
      </c>
      <c r="AU35" s="20">
        <f t="shared" ref="AU35:AU54" ca="1" si="165">$EF$47-INDIRECT($A35&amp;"!C37")</f>
        <v>85.257999999999996</v>
      </c>
      <c r="AV35" s="20">
        <f t="shared" ref="AV35:AV54" ca="1" si="166">$EF$48-INDIRECT($A35&amp;"!D37")</f>
        <v>81.225999999999999</v>
      </c>
      <c r="AW35" s="20">
        <f t="shared" ref="AW35:AW54" ca="1" si="167">$EF$49-INDIRECT($A35&amp;"!E37")</f>
        <v>81.097000000000008</v>
      </c>
      <c r="AX35" s="20">
        <f t="shared" ref="AX35:AX54" ca="1" si="168">$EF$50-INDIRECT($A35&amp;"!F37")</f>
        <v>77.447000000000003</v>
      </c>
      <c r="AY35" s="20">
        <f t="shared" ref="AY35:AY54" ca="1" si="169">$EF$51-INDIRECT($A35&amp;"!G37")</f>
        <v>67.616</v>
      </c>
      <c r="AZ35" s="443"/>
      <c r="BA35" s="188"/>
      <c r="BB35" s="188"/>
      <c r="BC35" s="188"/>
      <c r="BD35" s="188"/>
      <c r="BE35" s="188"/>
      <c r="BF35" s="34"/>
      <c r="BG35" s="21">
        <f t="shared" ca="1" si="47"/>
        <v>70.224999999999994</v>
      </c>
      <c r="BH35" s="21">
        <f t="shared" ca="1" si="48"/>
        <v>63.841000000000001</v>
      </c>
      <c r="BI35" s="21">
        <f t="shared" ref="BI35:BI54" ca="1" si="170">$EF$61-INDIRECT($A35&amp;"!L44")</f>
        <v>55.084999999999994</v>
      </c>
      <c r="BJ35" s="440"/>
      <c r="BK35" s="21">
        <f t="shared" ref="BK35:BK54" ca="1" si="171">$EF$63-INDIRECT($A35&amp;"!C51")</f>
        <v>51.591999999999999</v>
      </c>
      <c r="BL35" s="305">
        <f t="shared" ca="1" si="163"/>
        <v>48.900000000000006</v>
      </c>
      <c r="BM35" s="21">
        <f t="shared" ref="BM35:BM54" ca="1" si="172">$EF$66-INDIRECT($A35&amp;"!I51")</f>
        <v>50.619</v>
      </c>
      <c r="BN35" s="442"/>
      <c r="BO35" s="442"/>
      <c r="BP35" s="32">
        <f t="shared" ca="1" si="79"/>
        <v>800</v>
      </c>
      <c r="BQ35" s="129">
        <f t="shared" ca="1" si="154"/>
        <v>850</v>
      </c>
      <c r="BR35" s="34"/>
      <c r="BS35" s="34"/>
      <c r="BT35" s="4">
        <f t="shared" ca="1" si="80"/>
        <v>350</v>
      </c>
      <c r="BU35" s="4">
        <f t="shared" ca="1" si="81"/>
        <v>140</v>
      </c>
      <c r="BV35" s="34"/>
      <c r="BW35" s="4">
        <f t="shared" ca="1" si="82"/>
        <v>150</v>
      </c>
      <c r="BX35" s="7">
        <f t="shared" ca="1" si="83"/>
        <v>450</v>
      </c>
      <c r="BY35" s="4">
        <f t="shared" ca="1" si="122"/>
        <v>10</v>
      </c>
      <c r="BZ35" s="4">
        <f t="shared" ca="1" si="84"/>
        <v>10</v>
      </c>
      <c r="CA35" s="4">
        <f t="shared" ca="1" si="156"/>
        <v>2600</v>
      </c>
      <c r="CB35" s="4">
        <f t="shared" ca="1" si="85"/>
        <v>2200</v>
      </c>
      <c r="CC35" s="4">
        <f t="shared" ca="1" si="86"/>
        <v>25</v>
      </c>
      <c r="CD35" s="4">
        <f t="shared" ca="1" si="87"/>
        <v>30</v>
      </c>
      <c r="CE35" s="4">
        <f t="shared" ca="1" si="88"/>
        <v>250</v>
      </c>
      <c r="CF35" s="4">
        <f t="shared" ca="1" si="89"/>
        <v>2500</v>
      </c>
      <c r="CG35" s="4">
        <f t="shared" ca="1" si="90"/>
        <v>10</v>
      </c>
      <c r="CH35" s="4">
        <f t="shared" ca="1" si="91"/>
        <v>450</v>
      </c>
      <c r="CI35" s="4">
        <f t="shared" ca="1" si="92"/>
        <v>140</v>
      </c>
      <c r="CJ35" s="4">
        <f t="shared" ca="1" si="93"/>
        <v>25</v>
      </c>
      <c r="CK35" s="4">
        <f t="shared" ca="1" si="94"/>
        <v>20</v>
      </c>
      <c r="CL35" s="4">
        <f t="shared" ca="1" si="95"/>
        <v>160</v>
      </c>
      <c r="CM35" s="4">
        <f t="shared" ca="1" si="96"/>
        <v>700</v>
      </c>
      <c r="CN35" s="4">
        <f t="shared" ca="1" si="97"/>
        <v>15</v>
      </c>
      <c r="CO35" s="34"/>
      <c r="CP35" s="4">
        <f t="shared" ca="1" si="98"/>
        <v>480</v>
      </c>
      <c r="CQ35" s="4">
        <f t="shared" ca="1" si="99"/>
        <v>2300</v>
      </c>
      <c r="CR35" s="4">
        <f t="shared" ca="1" si="100"/>
        <v>1500</v>
      </c>
      <c r="CS35" s="4">
        <f t="shared" ca="1" si="101"/>
        <v>10</v>
      </c>
      <c r="CT35" s="4">
        <f t="shared" ca="1" si="102"/>
        <v>30</v>
      </c>
      <c r="CU35" s="4">
        <f t="shared" ca="1" si="103"/>
        <v>40</v>
      </c>
      <c r="CV35" s="4">
        <f t="shared" ca="1" si="104"/>
        <v>30</v>
      </c>
      <c r="CW35" s="4">
        <f t="shared" ca="1" si="105"/>
        <v>8</v>
      </c>
      <c r="CX35" s="4">
        <f t="shared" ca="1" si="106"/>
        <v>12</v>
      </c>
      <c r="CY35" s="4">
        <f t="shared" ca="1" si="107"/>
        <v>630</v>
      </c>
      <c r="CZ35" s="4">
        <f t="shared" ca="1" si="108"/>
        <v>3000</v>
      </c>
      <c r="DA35" s="4">
        <f t="shared" ca="1" si="109"/>
        <v>15</v>
      </c>
      <c r="DB35" s="4">
        <f t="shared" ca="1" si="110"/>
        <v>350</v>
      </c>
      <c r="DC35" s="4">
        <f t="shared" ca="1" si="111"/>
        <v>160</v>
      </c>
      <c r="DD35" s="4">
        <f t="shared" ca="1" si="112"/>
        <v>150</v>
      </c>
      <c r="DE35" s="4">
        <f t="shared" ca="1" si="157"/>
        <v>140</v>
      </c>
      <c r="DF35" s="4">
        <f t="shared" ca="1" si="158"/>
        <v>450</v>
      </c>
      <c r="DG35" s="4">
        <f t="shared" ca="1" si="159"/>
        <v>800</v>
      </c>
      <c r="DH35" s="4">
        <f t="shared" ca="1" si="160"/>
        <v>110</v>
      </c>
      <c r="DI35" s="4">
        <f t="shared" ca="1" si="161"/>
        <v>1600</v>
      </c>
      <c r="DJ35" s="4">
        <f t="shared" ca="1" si="162"/>
        <v>1100</v>
      </c>
      <c r="DK35" s="34"/>
      <c r="DL35" s="34"/>
      <c r="DM35" s="34"/>
      <c r="DN35" s="34"/>
      <c r="DO35" s="34"/>
      <c r="DP35" s="34"/>
      <c r="DQ35" s="34"/>
      <c r="DR35" s="4">
        <f t="shared" ca="1" si="113"/>
        <v>15</v>
      </c>
      <c r="DS35" s="4">
        <f t="shared" ca="1" si="114"/>
        <v>12</v>
      </c>
      <c r="DT35" s="4">
        <f t="shared" ca="1" si="115"/>
        <v>15</v>
      </c>
      <c r="DU35" s="34"/>
      <c r="DV35" s="7">
        <f t="shared" ca="1" si="155"/>
        <v>220</v>
      </c>
      <c r="DW35" s="130">
        <f t="shared" ca="1" si="141"/>
        <v>95</v>
      </c>
      <c r="DX35" s="130">
        <f t="shared" ca="1" si="117"/>
        <v>90</v>
      </c>
      <c r="DY35" s="4">
        <f t="shared" ca="1" si="118"/>
        <v>105</v>
      </c>
      <c r="DZ35" s="4">
        <f t="shared" ca="1" si="119"/>
        <v>75</v>
      </c>
      <c r="EA35" s="4">
        <f t="shared" ca="1" si="120"/>
        <v>80</v>
      </c>
      <c r="EB35" s="4">
        <f t="shared" ca="1" si="121"/>
        <v>80</v>
      </c>
      <c r="ED35" s="447" t="s">
        <v>171</v>
      </c>
      <c r="EE35" s="9" t="s">
        <v>172</v>
      </c>
      <c r="EF35" s="10">
        <v>75.423000000000002</v>
      </c>
    </row>
    <row r="36" spans="1:136" x14ac:dyDescent="0.15">
      <c r="A36" s="6" t="s">
        <v>381</v>
      </c>
      <c r="B36" s="3">
        <f ca="1">INDIRECT(A36&amp;"!A8")</f>
        <v>44431</v>
      </c>
      <c r="C36" s="34"/>
      <c r="D36" s="34"/>
      <c r="E36" s="20">
        <f t="shared" ca="1" si="0"/>
        <v>56.601999999999997</v>
      </c>
      <c r="F36" s="20">
        <f ca="1">$EF$6-INDIRECT(A36&amp;"!E9")</f>
        <v>53.578000000000003</v>
      </c>
      <c r="G36" s="34"/>
      <c r="H36" s="34"/>
      <c r="I36" s="20">
        <f t="shared" ca="1" si="1"/>
        <v>53.123999999999995</v>
      </c>
      <c r="J36" s="20">
        <f t="shared" ca="1" si="2"/>
        <v>47.31</v>
      </c>
      <c r="K36" s="34"/>
      <c r="L36" s="20">
        <f t="shared" ca="1" si="4"/>
        <v>72.399000000000001</v>
      </c>
      <c r="M36" s="20">
        <f t="shared" ca="1" si="5"/>
        <v>65.088999999999999</v>
      </c>
      <c r="N36" s="95">
        <f t="shared" ca="1" si="6"/>
        <v>71.671999999999997</v>
      </c>
      <c r="O36" s="20">
        <f t="shared" ca="1" si="7"/>
        <v>66.643000000000001</v>
      </c>
      <c r="P36" s="4">
        <f t="shared" ca="1" si="8"/>
        <v>57.324999999999989</v>
      </c>
      <c r="Q36" s="20">
        <f t="shared" ca="1" si="9"/>
        <v>55.133000000000003</v>
      </c>
      <c r="R36" s="20">
        <f t="shared" ca="1" si="10"/>
        <v>53.460999999999999</v>
      </c>
      <c r="S36" s="20">
        <f t="shared" ca="1" si="11"/>
        <v>64.596999999999994</v>
      </c>
      <c r="T36" s="20">
        <f t="shared" ca="1" si="12"/>
        <v>55.822000000000003</v>
      </c>
      <c r="U36" s="20">
        <f t="shared" ca="1" si="13"/>
        <v>52.477000000000004</v>
      </c>
      <c r="V36" s="20">
        <f t="shared" ca="1" si="14"/>
        <v>51.683</v>
      </c>
      <c r="W36" s="20">
        <f t="shared" ca="1" si="76"/>
        <v>55.480999999999995</v>
      </c>
      <c r="X36" s="20">
        <f t="shared" ca="1" si="77"/>
        <v>57.689</v>
      </c>
      <c r="Y36" s="95">
        <f t="shared" ca="1" si="15"/>
        <v>56.246000000000002</v>
      </c>
      <c r="Z36" s="20">
        <f t="shared" ca="1" si="78"/>
        <v>51.253</v>
      </c>
      <c r="AA36" s="20">
        <f t="shared" ca="1" si="16"/>
        <v>51.516000000000005</v>
      </c>
      <c r="AB36" s="20">
        <f t="shared" ca="1" si="17"/>
        <v>50.156999999999996</v>
      </c>
      <c r="AC36" s="20">
        <f t="shared" ca="1" si="18"/>
        <v>51.057000000000002</v>
      </c>
      <c r="AD36" s="34"/>
      <c r="AE36" s="20">
        <f t="shared" ca="1" si="20"/>
        <v>70.941000000000003</v>
      </c>
      <c r="AF36" s="20">
        <f t="shared" ca="1" si="21"/>
        <v>73.600999999999999</v>
      </c>
      <c r="AG36" s="20">
        <f t="shared" ca="1" si="22"/>
        <v>67.807999999999993</v>
      </c>
      <c r="AH36" s="96">
        <f t="shared" ca="1" si="23"/>
        <v>62.13</v>
      </c>
      <c r="AI36" s="20">
        <f t="shared" ca="1" si="24"/>
        <v>60.841000000000001</v>
      </c>
      <c r="AJ36" s="20">
        <f t="shared" ca="1" si="25"/>
        <v>55.140999999999998</v>
      </c>
      <c r="AK36" s="20">
        <f t="shared" ca="1" si="26"/>
        <v>51.657999999999994</v>
      </c>
      <c r="AL36" s="20">
        <f t="shared" ca="1" si="27"/>
        <v>51.634</v>
      </c>
      <c r="AM36" s="20">
        <f t="shared" ca="1" si="28"/>
        <v>73.198000000000008</v>
      </c>
      <c r="AN36" s="20">
        <f t="shared" ca="1" si="29"/>
        <v>70.97</v>
      </c>
      <c r="AO36" s="20">
        <f t="shared" ca="1" si="30"/>
        <v>60.929999999999993</v>
      </c>
      <c r="AP36" s="20">
        <f t="shared" ca="1" si="31"/>
        <v>56.337000000000003</v>
      </c>
      <c r="AQ36" s="20">
        <f t="shared" ca="1" si="32"/>
        <v>56.384</v>
      </c>
      <c r="AR36" s="20">
        <f t="shared" ca="1" si="33"/>
        <v>53.518999999999998</v>
      </c>
      <c r="AS36" s="20">
        <f t="shared" ca="1" si="34"/>
        <v>50.014000000000003</v>
      </c>
      <c r="AT36" s="20">
        <f t="shared" ca="1" si="164"/>
        <v>87.084000000000003</v>
      </c>
      <c r="AU36" s="20">
        <f t="shared" ca="1" si="165"/>
        <v>83.152000000000001</v>
      </c>
      <c r="AV36" s="20">
        <f t="shared" ca="1" si="166"/>
        <v>81.149000000000001</v>
      </c>
      <c r="AW36" s="20">
        <f t="shared" ca="1" si="167"/>
        <v>80.942999999999998</v>
      </c>
      <c r="AX36" s="20">
        <f t="shared" ca="1" si="168"/>
        <v>77.483999999999995</v>
      </c>
      <c r="AY36" s="20">
        <f t="shared" ca="1" si="169"/>
        <v>67.721000000000004</v>
      </c>
      <c r="AZ36" s="443"/>
      <c r="BA36" s="188"/>
      <c r="BB36" s="188"/>
      <c r="BC36" s="188"/>
      <c r="BD36" s="188"/>
      <c r="BE36" s="188"/>
      <c r="BF36" s="34"/>
      <c r="BG36" s="21">
        <f t="shared" ca="1" si="47"/>
        <v>70.186999999999998</v>
      </c>
      <c r="BH36" s="21">
        <f t="shared" ca="1" si="48"/>
        <v>63.820999999999998</v>
      </c>
      <c r="BI36" s="21">
        <f t="shared" ca="1" si="170"/>
        <v>55.119</v>
      </c>
      <c r="BJ36" s="440"/>
      <c r="BK36" s="21">
        <f t="shared" ca="1" si="171"/>
        <v>53.804000000000002</v>
      </c>
      <c r="BL36" s="305">
        <f t="shared" ca="1" si="163"/>
        <v>49.022000000000006</v>
      </c>
      <c r="BM36" s="21">
        <f t="shared" ca="1" si="172"/>
        <v>50.958000000000006</v>
      </c>
      <c r="BN36" s="442"/>
      <c r="BO36" s="442"/>
      <c r="BP36" s="32">
        <f ca="1">INDIRECT($A36&amp;"!D11")</f>
        <v>800</v>
      </c>
      <c r="BQ36" s="129">
        <f t="shared" ca="1" si="154"/>
        <v>900</v>
      </c>
      <c r="BR36" s="34"/>
      <c r="BS36" s="34"/>
      <c r="BT36" s="4">
        <f ca="1">INDIRECT($A36&amp;"!J11")</f>
        <v>310</v>
      </c>
      <c r="BU36" s="4">
        <f ca="1">INDIRECT(A36&amp;"!M11")</f>
        <v>150</v>
      </c>
      <c r="BV36" s="34"/>
      <c r="BW36" s="4">
        <f ca="1">INDIRECT($A36&amp;"!O11")</f>
        <v>150</v>
      </c>
      <c r="BX36" s="7">
        <f ca="1">INDIRECT(A36&amp;"!Q11")</f>
        <v>500</v>
      </c>
      <c r="BY36" s="4">
        <f ca="1">INDIRECT($A36&amp;"!B18")</f>
        <v>5</v>
      </c>
      <c r="BZ36" s="4">
        <f ca="1">INDIRECT($A36&amp;"!C18")</f>
        <v>10</v>
      </c>
      <c r="CA36" s="4">
        <f ca="1">INDIRECT($A36&amp;"!D18")</f>
        <v>2500</v>
      </c>
      <c r="CB36" s="4">
        <f ca="1">INDIRECT($A36&amp;"!E18")</f>
        <v>2400</v>
      </c>
      <c r="CC36" s="4">
        <f ca="1">INDIRECT(A36&amp;"!H18")</f>
        <v>25</v>
      </c>
      <c r="CD36" s="4">
        <f ca="1">INDIRECT($A36&amp;"!I18")</f>
        <v>25</v>
      </c>
      <c r="CE36" s="4">
        <f ca="1">INDIRECT($A36&amp;"!J18")</f>
        <v>220</v>
      </c>
      <c r="CF36" s="4">
        <f ca="1">INDIRECT($A36&amp;"!K18")</f>
        <v>2100</v>
      </c>
      <c r="CG36" s="4">
        <f ca="1">INDIRECT(A36&amp;"!N18")</f>
        <v>10</v>
      </c>
      <c r="CH36" s="4">
        <f ca="1">INDIRECT(A36&amp;"!P18")</f>
        <v>410</v>
      </c>
      <c r="CI36" s="4">
        <f ca="1">INDIRECT($A36&amp;"!Q18")</f>
        <v>140</v>
      </c>
      <c r="CJ36" s="4">
        <f ca="1">INDIRECT($A36&amp;"!B25")</f>
        <v>35</v>
      </c>
      <c r="CK36" s="4">
        <f ca="1">INDIRECT(A36&amp;"!E25")</f>
        <v>20</v>
      </c>
      <c r="CL36" s="4">
        <f ca="1">INDIRECT($A36&amp;"!F25")</f>
        <v>250</v>
      </c>
      <c r="CM36" s="4">
        <f ca="1">INDIRECT($A36&amp;"!G25")</f>
        <v>900</v>
      </c>
      <c r="CN36" s="4">
        <f ca="1">INDIRECT(A36&amp;"!J25")</f>
        <v>15</v>
      </c>
      <c r="CO36" s="34"/>
      <c r="CP36" s="4">
        <f ca="1">INDIRECT($A36&amp;"!L25")</f>
        <v>400</v>
      </c>
      <c r="CQ36" s="4">
        <f ca="1">INDIRECT($A36&amp;"!M25")</f>
        <v>2500</v>
      </c>
      <c r="CR36" s="4">
        <f ca="1">INDIRECT($A36&amp;"!N25")</f>
        <v>2300</v>
      </c>
      <c r="CS36" s="4">
        <f ca="1">INDIRECT(A36&amp;"!Q25")</f>
        <v>10</v>
      </c>
      <c r="CT36" s="4">
        <f ca="1">INDIRECT($A36&amp;"!B32")</f>
        <v>20</v>
      </c>
      <c r="CU36" s="4">
        <f ca="1">INDIRECT($A36&amp;"!C32")</f>
        <v>40</v>
      </c>
      <c r="CV36" s="4">
        <f ca="1">INDIRECT($A36&amp;"!D32")</f>
        <v>30</v>
      </c>
      <c r="CW36" s="4">
        <f ca="1">INDIRECT(A36&amp;"!F32")</f>
        <v>8</v>
      </c>
      <c r="CX36" s="4">
        <f ca="1">INDIRECT($A36&amp;"!G32")</f>
        <v>10</v>
      </c>
      <c r="CY36" s="4">
        <f ca="1">INDIRECT($A36&amp;"!H32")</f>
        <v>900</v>
      </c>
      <c r="CZ36" s="4">
        <f ca="1">INDIRECT($A36&amp;"!I32")</f>
        <v>3500</v>
      </c>
      <c r="DA36" s="4">
        <f ca="1">INDIRECT(A36&amp;"!L32")</f>
        <v>15</v>
      </c>
      <c r="DB36" s="4">
        <f ca="1">INDIRECT($A36&amp;"!M32")</f>
        <v>450</v>
      </c>
      <c r="DC36" s="4">
        <f ca="1">INDIRECT($A36&amp;"!N32")</f>
        <v>150</v>
      </c>
      <c r="DD36" s="4">
        <f ca="1">INDIRECT(A36&amp;"!Q32")</f>
        <v>140</v>
      </c>
      <c r="DE36" s="4">
        <f ca="1">INDIRECT($A36&amp;"!B39")</f>
        <v>200</v>
      </c>
      <c r="DF36" s="4">
        <f ca="1">INDIRECT($A36&amp;"!C39")</f>
        <v>550</v>
      </c>
      <c r="DG36" s="4">
        <f ca="1">INDIRECT($A36&amp;"!D39")</f>
        <v>900</v>
      </c>
      <c r="DH36" s="4">
        <f ca="1">INDIRECT($A36&amp;"!E39")</f>
        <v>130</v>
      </c>
      <c r="DI36" s="4">
        <f ca="1">INDIRECT($A36&amp;"!F39")</f>
        <v>1400</v>
      </c>
      <c r="DJ36" s="4">
        <f ca="1">INDIRECT(A36&amp;"!I39")</f>
        <v>850</v>
      </c>
      <c r="DK36" s="34"/>
      <c r="DL36" s="34"/>
      <c r="DM36" s="34"/>
      <c r="DN36" s="34"/>
      <c r="DO36" s="34"/>
      <c r="DP36" s="34"/>
      <c r="DQ36" s="34"/>
      <c r="DR36" s="4">
        <f ca="1">INDIRECT($A36&amp;"!J46")</f>
        <v>12</v>
      </c>
      <c r="DS36" s="4">
        <f ca="1">INDIRECT($A36&amp;"!K46")</f>
        <v>12</v>
      </c>
      <c r="DT36" s="4">
        <f ca="1">INDIRECT(A36&amp;"!N46")</f>
        <v>15</v>
      </c>
      <c r="DU36" s="34"/>
      <c r="DV36" s="7">
        <f ca="1">INDIRECT(A36&amp;"!D53")</f>
        <v>150</v>
      </c>
      <c r="DW36" s="130">
        <f t="shared" ca="1" si="141"/>
        <v>100</v>
      </c>
      <c r="DX36" s="130">
        <f t="shared" ca="1" si="117"/>
        <v>110</v>
      </c>
      <c r="DY36" s="4">
        <f ca="1">INDIRECT($A36&amp;"!H53")</f>
        <v>120</v>
      </c>
      <c r="DZ36" s="4">
        <f t="shared" ca="1" si="119"/>
        <v>70</v>
      </c>
      <c r="EA36" s="4">
        <f t="shared" ca="1" si="120"/>
        <v>75</v>
      </c>
      <c r="EB36" s="4">
        <f ca="1">INDIRECT($A36&amp;"!K53")</f>
        <v>75</v>
      </c>
      <c r="ED36" s="448"/>
      <c r="EE36" t="s">
        <v>173</v>
      </c>
      <c r="EF36" s="11">
        <v>75.198999999999998</v>
      </c>
    </row>
    <row r="37" spans="1:136" x14ac:dyDescent="0.15">
      <c r="A37" s="6" t="s">
        <v>383</v>
      </c>
      <c r="B37" s="3">
        <f t="shared" ca="1" si="74"/>
        <v>44438</v>
      </c>
      <c r="C37" s="34"/>
      <c r="D37" s="34"/>
      <c r="E37" s="20">
        <f t="shared" ca="1" si="0"/>
        <v>56.292000000000002</v>
      </c>
      <c r="F37" s="20">
        <f t="shared" ca="1" si="75"/>
        <v>53.466000000000001</v>
      </c>
      <c r="G37" s="34"/>
      <c r="H37" s="34"/>
      <c r="I37" s="20">
        <f t="shared" ca="1" si="1"/>
        <v>52.996999999999993</v>
      </c>
      <c r="J37" s="20">
        <f t="shared" ca="1" si="2"/>
        <v>47.338999999999999</v>
      </c>
      <c r="K37" s="34"/>
      <c r="L37" s="20">
        <f t="shared" ca="1" si="4"/>
        <v>72.364000000000004</v>
      </c>
      <c r="M37" s="20">
        <f t="shared" ca="1" si="5"/>
        <v>65.131</v>
      </c>
      <c r="N37" s="95">
        <f t="shared" ca="1" si="6"/>
        <v>71.531999999999996</v>
      </c>
      <c r="O37" s="20">
        <f t="shared" ca="1" si="7"/>
        <v>66.448000000000008</v>
      </c>
      <c r="P37" s="4">
        <f t="shared" ca="1" si="8"/>
        <v>57.327999999999989</v>
      </c>
      <c r="Q37" s="20">
        <f t="shared" ca="1" si="9"/>
        <v>54.975999999999999</v>
      </c>
      <c r="R37" s="20">
        <f t="shared" ca="1" si="10"/>
        <v>53.300999999999995</v>
      </c>
      <c r="S37" s="20">
        <f t="shared" ca="1" si="11"/>
        <v>63.837000000000003</v>
      </c>
      <c r="T37" s="20">
        <f t="shared" ca="1" si="12"/>
        <v>55.532000000000004</v>
      </c>
      <c r="U37" s="20">
        <f t="shared" ca="1" si="13"/>
        <v>52.439000000000007</v>
      </c>
      <c r="V37" s="20">
        <f t="shared" ca="1" si="14"/>
        <v>51.664999999999999</v>
      </c>
      <c r="W37" s="20">
        <f t="shared" ca="1" si="76"/>
        <v>55.778999999999996</v>
      </c>
      <c r="X37" s="20">
        <f t="shared" ca="1" si="77"/>
        <v>57.617000000000004</v>
      </c>
      <c r="Y37" s="95">
        <f t="shared" ca="1" si="15"/>
        <v>55.178000000000004</v>
      </c>
      <c r="Z37" s="20">
        <f t="shared" ca="1" si="78"/>
        <v>51.370999999999995</v>
      </c>
      <c r="AA37" s="20">
        <f t="shared" ca="1" si="16"/>
        <v>51.378</v>
      </c>
      <c r="AB37" s="20">
        <f t="shared" ca="1" si="17"/>
        <v>50.137999999999998</v>
      </c>
      <c r="AC37" s="20">
        <f t="shared" ca="1" si="18"/>
        <v>51.015999999999998</v>
      </c>
      <c r="AD37" s="34"/>
      <c r="AE37" s="20">
        <f t="shared" ca="1" si="20"/>
        <v>70.918000000000006</v>
      </c>
      <c r="AF37" s="20">
        <f t="shared" ca="1" si="21"/>
        <v>73.605999999999995</v>
      </c>
      <c r="AG37" s="20">
        <f t="shared" ca="1" si="22"/>
        <v>67.793999999999997</v>
      </c>
      <c r="AH37" s="96">
        <f t="shared" ca="1" si="23"/>
        <v>61.893999999999998</v>
      </c>
      <c r="AI37" s="20">
        <f t="shared" ca="1" si="24"/>
        <v>60.761000000000003</v>
      </c>
      <c r="AJ37" s="20">
        <f t="shared" ca="1" si="25"/>
        <v>55.081000000000003</v>
      </c>
      <c r="AK37" s="20">
        <f t="shared" ca="1" si="26"/>
        <v>51.628999999999991</v>
      </c>
      <c r="AL37" s="20">
        <f t="shared" ca="1" si="27"/>
        <v>51.628</v>
      </c>
      <c r="AM37" s="20">
        <f t="shared" ca="1" si="28"/>
        <v>73.134</v>
      </c>
      <c r="AN37" s="20">
        <f t="shared" ca="1" si="29"/>
        <v>70.977000000000004</v>
      </c>
      <c r="AO37" s="20">
        <f t="shared" ca="1" si="30"/>
        <v>60.836999999999996</v>
      </c>
      <c r="AP37" s="20">
        <f t="shared" ca="1" si="31"/>
        <v>56.094999999999999</v>
      </c>
      <c r="AQ37" s="20">
        <f t="shared" ca="1" si="32"/>
        <v>56.195</v>
      </c>
      <c r="AR37" s="20">
        <f t="shared" ca="1" si="33"/>
        <v>53.390999999999998</v>
      </c>
      <c r="AS37" s="20">
        <f t="shared" ca="1" si="34"/>
        <v>50.063000000000002</v>
      </c>
      <c r="AT37" s="20">
        <f t="shared" ca="1" si="164"/>
        <v>86.49799999999999</v>
      </c>
      <c r="AU37" s="20">
        <f t="shared" ca="1" si="165"/>
        <v>83.224999999999994</v>
      </c>
      <c r="AV37" s="20">
        <f t="shared" ca="1" si="166"/>
        <v>81.040999999999997</v>
      </c>
      <c r="AW37" s="20">
        <f t="shared" ca="1" si="167"/>
        <v>80.847000000000008</v>
      </c>
      <c r="AX37" s="20">
        <f t="shared" ca="1" si="168"/>
        <v>77.451999999999998</v>
      </c>
      <c r="AY37" s="20">
        <f t="shared" ca="1" si="169"/>
        <v>67.722999999999999</v>
      </c>
      <c r="AZ37" s="443"/>
      <c r="BA37" s="188"/>
      <c r="BB37" s="188"/>
      <c r="BC37" s="188"/>
      <c r="BD37" s="188"/>
      <c r="BE37" s="188"/>
      <c r="BF37" s="34"/>
      <c r="BG37" s="21">
        <f t="shared" ca="1" si="47"/>
        <v>70.137</v>
      </c>
      <c r="BH37" s="21">
        <f t="shared" ca="1" si="48"/>
        <v>63.744</v>
      </c>
      <c r="BI37" s="21">
        <f t="shared" ca="1" si="170"/>
        <v>55.131</v>
      </c>
      <c r="BJ37" s="440"/>
      <c r="BK37" s="21">
        <f t="shared" ca="1" si="171"/>
        <v>53.759</v>
      </c>
      <c r="BL37" s="305">
        <f t="shared" ca="1" si="163"/>
        <v>48.883000000000003</v>
      </c>
      <c r="BM37" s="21">
        <f t="shared" ca="1" si="172"/>
        <v>50.927000000000007</v>
      </c>
      <c r="BN37" s="442"/>
      <c r="BO37" s="442"/>
      <c r="BP37" s="32">
        <f t="shared" ca="1" si="79"/>
        <v>900</v>
      </c>
      <c r="BQ37" s="129">
        <f t="shared" ca="1" si="154"/>
        <v>850</v>
      </c>
      <c r="BR37" s="34"/>
      <c r="BS37" s="34"/>
      <c r="BT37" s="4">
        <f t="shared" ca="1" si="80"/>
        <v>350</v>
      </c>
      <c r="BU37" s="4">
        <f t="shared" ca="1" si="81"/>
        <v>160</v>
      </c>
      <c r="BV37" s="34"/>
      <c r="BW37" s="4">
        <f t="shared" ca="1" si="82"/>
        <v>140</v>
      </c>
      <c r="BX37" s="7">
        <f t="shared" ca="1" si="83"/>
        <v>550</v>
      </c>
      <c r="BY37" s="34"/>
      <c r="BZ37" s="4">
        <f t="shared" ca="1" si="84"/>
        <v>20</v>
      </c>
      <c r="CA37" s="4">
        <f t="shared" ca="1" si="156"/>
        <v>3000</v>
      </c>
      <c r="CB37" s="4">
        <f t="shared" ca="1" si="85"/>
        <v>2200</v>
      </c>
      <c r="CC37" s="4">
        <f t="shared" ca="1" si="86"/>
        <v>30</v>
      </c>
      <c r="CD37" s="4">
        <f t="shared" ca="1" si="87"/>
        <v>30</v>
      </c>
      <c r="CE37" s="4">
        <f t="shared" ca="1" si="88"/>
        <v>200</v>
      </c>
      <c r="CF37" s="4">
        <f t="shared" ca="1" si="89"/>
        <v>2300</v>
      </c>
      <c r="CG37" s="4">
        <f t="shared" ca="1" si="90"/>
        <v>10</v>
      </c>
      <c r="CH37" s="4">
        <f t="shared" ca="1" si="91"/>
        <v>480</v>
      </c>
      <c r="CI37" s="4">
        <f t="shared" ca="1" si="92"/>
        <v>130</v>
      </c>
      <c r="CJ37" s="4">
        <f t="shared" ca="1" si="93"/>
        <v>50</v>
      </c>
      <c r="CK37" s="4">
        <f t="shared" ca="1" si="94"/>
        <v>15</v>
      </c>
      <c r="CL37" s="4">
        <f t="shared" ca="1" si="95"/>
        <v>350</v>
      </c>
      <c r="CM37" s="4">
        <f t="shared" ca="1" si="96"/>
        <v>950</v>
      </c>
      <c r="CN37" s="4">
        <f t="shared" ca="1" si="97"/>
        <v>15</v>
      </c>
      <c r="CO37" s="34"/>
      <c r="CP37" s="4">
        <f t="shared" ca="1" si="98"/>
        <v>500</v>
      </c>
      <c r="CQ37" s="4">
        <f t="shared" ca="1" si="99"/>
        <v>2300</v>
      </c>
      <c r="CR37" s="4">
        <f t="shared" ca="1" si="100"/>
        <v>1600</v>
      </c>
      <c r="CS37" s="4">
        <f t="shared" ca="1" si="101"/>
        <v>10</v>
      </c>
      <c r="CT37" s="4">
        <f t="shared" ca="1" si="102"/>
        <v>12</v>
      </c>
      <c r="CU37" s="4">
        <f t="shared" ca="1" si="103"/>
        <v>40</v>
      </c>
      <c r="CV37" s="4">
        <f t="shared" ca="1" si="104"/>
        <v>30</v>
      </c>
      <c r="CW37" s="4">
        <f t="shared" ca="1" si="105"/>
        <v>8</v>
      </c>
      <c r="CX37" s="4">
        <f t="shared" ca="1" si="106"/>
        <v>10</v>
      </c>
      <c r="CY37" s="4">
        <f t="shared" ca="1" si="107"/>
        <v>950</v>
      </c>
      <c r="CZ37" s="4">
        <f t="shared" ca="1" si="108"/>
        <v>3800</v>
      </c>
      <c r="DA37" s="4">
        <f t="shared" ca="1" si="109"/>
        <v>12</v>
      </c>
      <c r="DB37" s="4">
        <f t="shared" ca="1" si="110"/>
        <v>550</v>
      </c>
      <c r="DC37" s="4">
        <f t="shared" ca="1" si="111"/>
        <v>140</v>
      </c>
      <c r="DD37" s="4">
        <f t="shared" ca="1" si="112"/>
        <v>150</v>
      </c>
      <c r="DE37" s="4">
        <f t="shared" ca="1" si="157"/>
        <v>300</v>
      </c>
      <c r="DF37" s="4">
        <f t="shared" ca="1" si="158"/>
        <v>800</v>
      </c>
      <c r="DG37" s="4">
        <f t="shared" ca="1" si="159"/>
        <v>750</v>
      </c>
      <c r="DH37" s="4">
        <f t="shared" ca="1" si="160"/>
        <v>140</v>
      </c>
      <c r="DI37" s="4">
        <f t="shared" ca="1" si="161"/>
        <v>1400</v>
      </c>
      <c r="DJ37" s="4">
        <f t="shared" ca="1" si="162"/>
        <v>1000</v>
      </c>
      <c r="DK37" s="34"/>
      <c r="DL37" s="34"/>
      <c r="DM37" s="34"/>
      <c r="DN37" s="34"/>
      <c r="DO37" s="34"/>
      <c r="DP37" s="34"/>
      <c r="DQ37" s="34"/>
      <c r="DR37" s="4">
        <f t="shared" ca="1" si="113"/>
        <v>12</v>
      </c>
      <c r="DS37" s="4">
        <f t="shared" ca="1" si="114"/>
        <v>12</v>
      </c>
      <c r="DT37" s="4">
        <f t="shared" ca="1" si="115"/>
        <v>15</v>
      </c>
      <c r="DU37" s="34"/>
      <c r="DV37" s="7">
        <f t="shared" ca="1" si="155"/>
        <v>180</v>
      </c>
      <c r="DW37" s="130">
        <f t="shared" ca="1" si="141"/>
        <v>120</v>
      </c>
      <c r="DX37" s="130">
        <f t="shared" ca="1" si="117"/>
        <v>150</v>
      </c>
      <c r="DY37" s="4">
        <f t="shared" ca="1" si="118"/>
        <v>150</v>
      </c>
      <c r="DZ37" s="4">
        <f t="shared" ca="1" si="119"/>
        <v>70</v>
      </c>
      <c r="EA37" s="4">
        <f t="shared" ca="1" si="120"/>
        <v>70</v>
      </c>
      <c r="EB37" s="4">
        <f t="shared" ca="1" si="121"/>
        <v>70</v>
      </c>
      <c r="ED37" s="448"/>
      <c r="EE37" t="s">
        <v>174</v>
      </c>
      <c r="EF37" s="11">
        <v>75.236999999999995</v>
      </c>
    </row>
    <row r="38" spans="1:136" x14ac:dyDescent="0.15">
      <c r="A38" s="6" t="s">
        <v>386</v>
      </c>
      <c r="B38" s="3">
        <f t="shared" ca="1" si="74"/>
        <v>44445</v>
      </c>
      <c r="C38" s="34"/>
      <c r="D38" s="34"/>
      <c r="E38" s="20">
        <f t="shared" ca="1" si="0"/>
        <v>55.964999999999996</v>
      </c>
      <c r="F38" s="20">
        <f ca="1">$EF$6-INDIRECT(A38&amp;"!E9")</f>
        <v>53.617000000000004</v>
      </c>
      <c r="G38" s="34"/>
      <c r="H38" s="34"/>
      <c r="I38" s="20">
        <f t="shared" ca="1" si="1"/>
        <v>52.889999999999993</v>
      </c>
      <c r="J38" s="20">
        <f t="shared" ca="1" si="2"/>
        <v>47.382999999999996</v>
      </c>
      <c r="K38" s="34"/>
      <c r="L38" s="20">
        <f t="shared" ca="1" si="4"/>
        <v>72.313000000000002</v>
      </c>
      <c r="M38" s="20">
        <f t="shared" ca="1" si="5"/>
        <v>65.072000000000003</v>
      </c>
      <c r="N38" s="95">
        <f t="shared" ca="1" si="6"/>
        <v>71.527999999999992</v>
      </c>
      <c r="O38" s="20">
        <f t="shared" ca="1" si="7"/>
        <v>66.305999999999997</v>
      </c>
      <c r="P38" s="4">
        <f t="shared" ca="1" si="8"/>
        <v>57.293999999999997</v>
      </c>
      <c r="Q38" s="20">
        <f t="shared" ca="1" si="9"/>
        <v>54.817999999999998</v>
      </c>
      <c r="R38" s="20">
        <f t="shared" ca="1" si="10"/>
        <v>53.348999999999997</v>
      </c>
      <c r="S38" s="20">
        <f t="shared" ca="1" si="11"/>
        <v>63.715000000000003</v>
      </c>
      <c r="T38" s="20">
        <f t="shared" ca="1" si="12"/>
        <v>55.193000000000005</v>
      </c>
      <c r="U38" s="20">
        <f t="shared" ca="1" si="13"/>
        <v>52.400000000000006</v>
      </c>
      <c r="V38" s="20">
        <f t="shared" ca="1" si="14"/>
        <v>51.741</v>
      </c>
      <c r="W38" s="20">
        <f t="shared" ca="1" si="76"/>
        <v>56.091999999999999</v>
      </c>
      <c r="X38" s="20">
        <f t="shared" ca="1" si="77"/>
        <v>57.728000000000002</v>
      </c>
      <c r="Y38" s="95">
        <f t="shared" ca="1" si="15"/>
        <v>54.847999999999999</v>
      </c>
      <c r="Z38" s="20">
        <f t="shared" ca="1" si="78"/>
        <v>51.497999999999998</v>
      </c>
      <c r="AA38" s="20">
        <f t="shared" ca="1" si="16"/>
        <v>51.492000000000004</v>
      </c>
      <c r="AB38" s="20">
        <f t="shared" ca="1" si="17"/>
        <v>50.155999999999999</v>
      </c>
      <c r="AC38" s="20">
        <f t="shared" ca="1" si="18"/>
        <v>51.088000000000001</v>
      </c>
      <c r="AD38" s="34"/>
      <c r="AE38" s="20">
        <f t="shared" ca="1" si="20"/>
        <v>70.88</v>
      </c>
      <c r="AF38" s="20">
        <f t="shared" ca="1" si="21"/>
        <v>73.591999999999999</v>
      </c>
      <c r="AG38" s="20">
        <f t="shared" ca="1" si="22"/>
        <v>67.802999999999997</v>
      </c>
      <c r="AH38" s="96">
        <f t="shared" ca="1" si="23"/>
        <v>61.774999999999999</v>
      </c>
      <c r="AI38" s="20">
        <f t="shared" ca="1" si="24"/>
        <v>60.682000000000002</v>
      </c>
      <c r="AJ38" s="20">
        <f t="shared" ca="1" si="25"/>
        <v>55.052999999999997</v>
      </c>
      <c r="AK38" s="20">
        <f t="shared" ca="1" si="26"/>
        <v>51.611999999999995</v>
      </c>
      <c r="AL38" s="20">
        <f t="shared" ca="1" si="27"/>
        <v>51.719000000000008</v>
      </c>
      <c r="AM38" s="20">
        <f t="shared" ca="1" si="28"/>
        <v>73.049000000000007</v>
      </c>
      <c r="AN38" s="20">
        <f t="shared" ca="1" si="29"/>
        <v>70.911000000000001</v>
      </c>
      <c r="AO38" s="20">
        <f t="shared" ca="1" si="30"/>
        <v>60.711999999999996</v>
      </c>
      <c r="AP38" s="20">
        <f t="shared" ca="1" si="31"/>
        <v>56.084000000000003</v>
      </c>
      <c r="AQ38" s="20">
        <f t="shared" ca="1" si="32"/>
        <v>56.199000000000005</v>
      </c>
      <c r="AR38" s="20">
        <f t="shared" ca="1" si="33"/>
        <v>53.308999999999997</v>
      </c>
      <c r="AS38" s="20">
        <f t="shared" ca="1" si="34"/>
        <v>50.191000000000003</v>
      </c>
      <c r="AT38" s="20">
        <f t="shared" ca="1" si="164"/>
        <v>86.113</v>
      </c>
      <c r="AU38" s="20">
        <f t="shared" ca="1" si="165"/>
        <v>83.698999999999998</v>
      </c>
      <c r="AV38" s="20">
        <f t="shared" ca="1" si="166"/>
        <v>81.003</v>
      </c>
      <c r="AW38" s="20">
        <f t="shared" ca="1" si="167"/>
        <v>80.72</v>
      </c>
      <c r="AX38" s="20">
        <f t="shared" ca="1" si="168"/>
        <v>77.460999999999999</v>
      </c>
      <c r="AY38" s="20">
        <f t="shared" ca="1" si="169"/>
        <v>67.706000000000003</v>
      </c>
      <c r="AZ38" s="443"/>
      <c r="BA38" s="188"/>
      <c r="BB38" s="188"/>
      <c r="BC38" s="188"/>
      <c r="BD38" s="188"/>
      <c r="BE38" s="188"/>
      <c r="BF38" s="34"/>
      <c r="BG38" s="21">
        <f t="shared" ca="1" si="47"/>
        <v>70.162999999999997</v>
      </c>
      <c r="BH38" s="21">
        <f t="shared" ca="1" si="48"/>
        <v>63.994</v>
      </c>
      <c r="BI38" s="21">
        <f t="shared" ca="1" si="170"/>
        <v>58.521000000000001</v>
      </c>
      <c r="BJ38" s="440"/>
      <c r="BK38" s="21">
        <f t="shared" ca="1" si="171"/>
        <v>53.763999999999996</v>
      </c>
      <c r="BL38" s="305">
        <f t="shared" ca="1" si="163"/>
        <v>49.127000000000002</v>
      </c>
      <c r="BM38" s="21">
        <f t="shared" ca="1" si="172"/>
        <v>51.005000000000003</v>
      </c>
      <c r="BN38" s="442"/>
      <c r="BO38" s="442"/>
      <c r="BP38" s="32">
        <f t="shared" ca="1" si="79"/>
        <v>900</v>
      </c>
      <c r="BQ38" s="129">
        <f t="shared" ca="1" si="154"/>
        <v>950</v>
      </c>
      <c r="BR38" s="34"/>
      <c r="BS38" s="34"/>
      <c r="BT38" s="4">
        <f t="shared" ca="1" si="80"/>
        <v>380</v>
      </c>
      <c r="BU38" s="4">
        <f t="shared" ca="1" si="81"/>
        <v>160</v>
      </c>
      <c r="BV38" s="34"/>
      <c r="BW38" s="4">
        <f t="shared" ca="1" si="82"/>
        <v>140</v>
      </c>
      <c r="BX38" s="7">
        <f t="shared" ca="1" si="83"/>
        <v>220</v>
      </c>
      <c r="BY38" s="34"/>
      <c r="BZ38" s="4">
        <f t="shared" ca="1" si="84"/>
        <v>10</v>
      </c>
      <c r="CA38" s="4">
        <f t="shared" ca="1" si="156"/>
        <v>3000</v>
      </c>
      <c r="CB38" s="4">
        <f t="shared" ca="1" si="85"/>
        <v>2500</v>
      </c>
      <c r="CC38" s="4">
        <f t="shared" ca="1" si="86"/>
        <v>30</v>
      </c>
      <c r="CD38" s="4">
        <f t="shared" ca="1" si="87"/>
        <v>30</v>
      </c>
      <c r="CE38" s="4">
        <f t="shared" ca="1" si="88"/>
        <v>220</v>
      </c>
      <c r="CF38" s="4">
        <f t="shared" ca="1" si="89"/>
        <v>2300</v>
      </c>
      <c r="CG38" s="4">
        <f t="shared" ca="1" si="90"/>
        <v>10</v>
      </c>
      <c r="CH38" s="4">
        <f t="shared" ca="1" si="91"/>
        <v>410</v>
      </c>
      <c r="CI38" s="4">
        <f t="shared" ca="1" si="92"/>
        <v>120</v>
      </c>
      <c r="CJ38" s="4">
        <f t="shared" ca="1" si="93"/>
        <v>50</v>
      </c>
      <c r="CK38" s="4">
        <f t="shared" ca="1" si="94"/>
        <v>20</v>
      </c>
      <c r="CL38" s="4">
        <f t="shared" ca="1" si="95"/>
        <v>400</v>
      </c>
      <c r="CM38" s="4">
        <f t="shared" ca="1" si="96"/>
        <v>950</v>
      </c>
      <c r="CN38" s="4">
        <f t="shared" ca="1" si="97"/>
        <v>15</v>
      </c>
      <c r="CO38" s="34"/>
      <c r="CP38" s="4">
        <f t="shared" ca="1" si="98"/>
        <v>500</v>
      </c>
      <c r="CQ38" s="4">
        <f t="shared" ca="1" si="99"/>
        <v>2500</v>
      </c>
      <c r="CR38" s="4">
        <f t="shared" ca="1" si="100"/>
        <v>2500</v>
      </c>
      <c r="CS38" s="4">
        <f t="shared" ca="1" si="101"/>
        <v>10</v>
      </c>
      <c r="CT38" s="4">
        <f t="shared" ca="1" si="102"/>
        <v>25</v>
      </c>
      <c r="CU38" s="4">
        <f t="shared" ca="1" si="103"/>
        <v>40</v>
      </c>
      <c r="CV38" s="4">
        <f t="shared" ca="1" si="104"/>
        <v>30</v>
      </c>
      <c r="CW38" s="4">
        <f t="shared" ca="1" si="105"/>
        <v>8</v>
      </c>
      <c r="CX38" s="4">
        <f t="shared" ca="1" si="106"/>
        <v>10</v>
      </c>
      <c r="CY38" s="4">
        <f t="shared" ca="1" si="107"/>
        <v>1000</v>
      </c>
      <c r="CZ38" s="4">
        <f t="shared" ca="1" si="108"/>
        <v>3800</v>
      </c>
      <c r="DA38" s="4">
        <f t="shared" ca="1" si="109"/>
        <v>15</v>
      </c>
      <c r="DB38" s="4">
        <f t="shared" ca="1" si="110"/>
        <v>500</v>
      </c>
      <c r="DC38" s="4">
        <f t="shared" ca="1" si="111"/>
        <v>150</v>
      </c>
      <c r="DD38" s="4">
        <f t="shared" ca="1" si="112"/>
        <v>140</v>
      </c>
      <c r="DE38" s="4">
        <f t="shared" ca="1" si="157"/>
        <v>300</v>
      </c>
      <c r="DF38" s="4">
        <f t="shared" ca="1" si="158"/>
        <v>800</v>
      </c>
      <c r="DG38" s="4">
        <f t="shared" ca="1" si="159"/>
        <v>800</v>
      </c>
      <c r="DH38" s="4">
        <f t="shared" ca="1" si="160"/>
        <v>150</v>
      </c>
      <c r="DI38" s="4">
        <f t="shared" ca="1" si="161"/>
        <v>1500</v>
      </c>
      <c r="DJ38" s="4">
        <f t="shared" ca="1" si="162"/>
        <v>800</v>
      </c>
      <c r="DK38" s="34"/>
      <c r="DL38" s="34"/>
      <c r="DM38" s="34"/>
      <c r="DN38" s="34"/>
      <c r="DO38" s="34"/>
      <c r="DP38" s="34"/>
      <c r="DQ38" s="34"/>
      <c r="DR38" s="4">
        <f t="shared" ca="1" si="113"/>
        <v>15</v>
      </c>
      <c r="DS38" s="4">
        <f t="shared" ca="1" si="114"/>
        <v>12</v>
      </c>
      <c r="DT38" s="4">
        <f t="shared" ca="1" si="115"/>
        <v>25</v>
      </c>
      <c r="DU38" s="34"/>
      <c r="DV38" s="7">
        <f t="shared" ca="1" si="155"/>
        <v>200</v>
      </c>
      <c r="DW38" s="130">
        <f t="shared" ca="1" si="141"/>
        <v>150</v>
      </c>
      <c r="DX38" s="130">
        <f t="shared" ca="1" si="117"/>
        <v>160</v>
      </c>
      <c r="DY38" s="4">
        <f t="shared" ca="1" si="118"/>
        <v>170</v>
      </c>
      <c r="DZ38" s="4">
        <f t="shared" ca="1" si="119"/>
        <v>70</v>
      </c>
      <c r="EA38" s="4">
        <f t="shared" ca="1" si="120"/>
        <v>70</v>
      </c>
      <c r="EB38" s="4">
        <f t="shared" ca="1" si="121"/>
        <v>70</v>
      </c>
      <c r="ED38" s="449"/>
      <c r="EE38" s="12" t="s">
        <v>175</v>
      </c>
      <c r="EF38" s="13">
        <v>75.206000000000003</v>
      </c>
    </row>
    <row r="39" spans="1:136" x14ac:dyDescent="0.15">
      <c r="A39" s="6" t="s">
        <v>388</v>
      </c>
      <c r="B39" s="3">
        <f t="shared" ca="1" si="74"/>
        <v>44452</v>
      </c>
      <c r="C39" s="34"/>
      <c r="D39" s="34"/>
      <c r="E39" s="20">
        <f t="shared" ca="1" si="0"/>
        <v>56.352999999999994</v>
      </c>
      <c r="F39" s="20">
        <f t="shared" ca="1" si="75"/>
        <v>54.222000000000001</v>
      </c>
      <c r="G39" s="34"/>
      <c r="H39" s="34"/>
      <c r="I39" s="20">
        <f t="shared" ca="1" si="1"/>
        <v>53.139999999999993</v>
      </c>
      <c r="J39" s="20">
        <f t="shared" ca="1" si="2"/>
        <v>47.557000000000002</v>
      </c>
      <c r="K39" s="34"/>
      <c r="L39" s="20">
        <f t="shared" ca="1" si="4"/>
        <v>72.356999999999999</v>
      </c>
      <c r="M39" s="20">
        <f t="shared" ca="1" si="5"/>
        <v>65.356999999999999</v>
      </c>
      <c r="N39" s="95">
        <f t="shared" ca="1" si="6"/>
        <v>72.103999999999999</v>
      </c>
      <c r="O39" s="20">
        <f t="shared" ca="1" si="7"/>
        <v>66.605000000000004</v>
      </c>
      <c r="P39" s="4">
        <f t="shared" ca="1" si="8"/>
        <v>57.300999999999995</v>
      </c>
      <c r="Q39" s="20">
        <f t="shared" ca="1" si="9"/>
        <v>55.017000000000003</v>
      </c>
      <c r="R39" s="20">
        <f t="shared" ca="1" si="10"/>
        <v>53.765999999999991</v>
      </c>
      <c r="S39" s="20">
        <f t="shared" ca="1" si="11"/>
        <v>65.644000000000005</v>
      </c>
      <c r="T39" s="20">
        <f t="shared" ca="1" si="12"/>
        <v>55.954000000000008</v>
      </c>
      <c r="U39" s="20">
        <f t="shared" ca="1" si="13"/>
        <v>52.446000000000005</v>
      </c>
      <c r="V39" s="20">
        <f t="shared" ca="1" si="14"/>
        <v>51.948</v>
      </c>
      <c r="W39" s="20">
        <f t="shared" ca="1" si="76"/>
        <v>56.828999999999994</v>
      </c>
      <c r="X39" s="20">
        <f t="shared" ca="1" si="77"/>
        <v>58.588999999999999</v>
      </c>
      <c r="Y39" s="95">
        <f t="shared" ca="1" si="15"/>
        <v>55.776000000000003</v>
      </c>
      <c r="Z39" s="20">
        <f t="shared" ca="1" si="78"/>
        <v>51.78</v>
      </c>
      <c r="AA39" s="20">
        <f t="shared" ca="1" si="16"/>
        <v>51.580000000000005</v>
      </c>
      <c r="AB39" s="20">
        <f t="shared" ca="1" si="17"/>
        <v>50.192999999999998</v>
      </c>
      <c r="AC39" s="20">
        <f t="shared" ca="1" si="18"/>
        <v>51.204000000000001</v>
      </c>
      <c r="AD39" s="34"/>
      <c r="AE39" s="20">
        <f t="shared" ca="1" si="20"/>
        <v>70.864000000000004</v>
      </c>
      <c r="AF39" s="20">
        <f t="shared" ca="1" si="21"/>
        <v>73.597999999999999</v>
      </c>
      <c r="AG39" s="20">
        <f t="shared" ca="1" si="22"/>
        <v>67.796999999999997</v>
      </c>
      <c r="AH39" s="96">
        <f t="shared" ca="1" si="23"/>
        <v>62.117000000000004</v>
      </c>
      <c r="AI39" s="20">
        <f t="shared" ca="1" si="24"/>
        <v>60.823</v>
      </c>
      <c r="AJ39" s="20">
        <f t="shared" ca="1" si="25"/>
        <v>55.253</v>
      </c>
      <c r="AK39" s="20">
        <f t="shared" ca="1" si="26"/>
        <v>51.661999999999992</v>
      </c>
      <c r="AL39" s="20">
        <f t="shared" ca="1" si="27"/>
        <v>51.869</v>
      </c>
      <c r="AM39" s="20">
        <f t="shared" ca="1" si="28"/>
        <v>73.135999999999996</v>
      </c>
      <c r="AN39" s="20">
        <f t="shared" ca="1" si="29"/>
        <v>70.980999999999995</v>
      </c>
      <c r="AO39" s="20">
        <f t="shared" ca="1" si="30"/>
        <v>60.822000000000003</v>
      </c>
      <c r="AP39" s="20">
        <f t="shared" ca="1" si="31"/>
        <v>56.665999999999997</v>
      </c>
      <c r="AQ39" s="20">
        <f t="shared" ca="1" si="32"/>
        <v>56.125</v>
      </c>
      <c r="AR39" s="20">
        <f t="shared" ca="1" si="33"/>
        <v>53.756999999999998</v>
      </c>
      <c r="AS39" s="20">
        <f t="shared" ca="1" si="34"/>
        <v>50.435000000000002</v>
      </c>
      <c r="AT39" s="20">
        <f t="shared" ca="1" si="164"/>
        <v>87.516999999999996</v>
      </c>
      <c r="AU39" s="20">
        <f t="shared" ca="1" si="165"/>
        <v>84.382999999999996</v>
      </c>
      <c r="AV39" s="20">
        <f t="shared" ca="1" si="166"/>
        <v>81.314999999999998</v>
      </c>
      <c r="AW39" s="20">
        <f t="shared" ca="1" si="167"/>
        <v>81.075000000000003</v>
      </c>
      <c r="AX39" s="20">
        <f t="shared" ca="1" si="168"/>
        <v>77.510999999999996</v>
      </c>
      <c r="AY39" s="20">
        <f t="shared" ca="1" si="169"/>
        <v>67.736999999999995</v>
      </c>
      <c r="AZ39" s="443"/>
      <c r="BA39" s="188"/>
      <c r="BB39" s="188"/>
      <c r="BC39" s="188"/>
      <c r="BD39" s="188"/>
      <c r="BE39" s="188"/>
      <c r="BF39" s="34"/>
      <c r="BG39" s="21">
        <f t="shared" ca="1" si="47"/>
        <v>70.201999999999998</v>
      </c>
      <c r="BH39" s="21">
        <f t="shared" ca="1" si="48"/>
        <v>64.040000000000006</v>
      </c>
      <c r="BI39" s="21">
        <f t="shared" ca="1" si="170"/>
        <v>59.331999999999994</v>
      </c>
      <c r="BJ39" s="440"/>
      <c r="BK39" s="21">
        <f t="shared" ca="1" si="171"/>
        <v>54.277999999999999</v>
      </c>
      <c r="BL39" s="305">
        <f t="shared" ca="1" si="163"/>
        <v>49.319000000000003</v>
      </c>
      <c r="BM39" s="21">
        <f t="shared" ca="1" si="172"/>
        <v>51.106000000000002</v>
      </c>
      <c r="BN39" s="442"/>
      <c r="BO39" s="442"/>
      <c r="BP39" s="32">
        <f t="shared" ca="1" si="79"/>
        <v>750</v>
      </c>
      <c r="BQ39" s="129">
        <f t="shared" ca="1" si="154"/>
        <v>1050</v>
      </c>
      <c r="BR39" s="34"/>
      <c r="BS39" s="34"/>
      <c r="BT39" s="4">
        <f t="shared" ca="1" si="80"/>
        <v>400</v>
      </c>
      <c r="BU39" s="4">
        <f t="shared" ca="1" si="81"/>
        <v>170</v>
      </c>
      <c r="BV39" s="34"/>
      <c r="BW39" s="4">
        <f t="shared" ca="1" si="82"/>
        <v>140</v>
      </c>
      <c r="BX39" s="7">
        <f t="shared" ca="1" si="83"/>
        <v>500</v>
      </c>
      <c r="BY39" s="4">
        <f t="shared" ca="1" si="122"/>
        <v>20</v>
      </c>
      <c r="BZ39" s="4">
        <f t="shared" ca="1" si="84"/>
        <v>12</v>
      </c>
      <c r="CA39" s="4">
        <f t="shared" ca="1" si="156"/>
        <v>3000</v>
      </c>
      <c r="CB39" s="4">
        <f t="shared" ca="1" si="85"/>
        <v>2300</v>
      </c>
      <c r="CC39" s="4">
        <f t="shared" ca="1" si="86"/>
        <v>35</v>
      </c>
      <c r="CD39" s="4">
        <f t="shared" ca="1" si="87"/>
        <v>12</v>
      </c>
      <c r="CE39" s="4">
        <f t="shared" ca="1" si="88"/>
        <v>180</v>
      </c>
      <c r="CF39" s="4">
        <f t="shared" ca="1" si="89"/>
        <v>2300</v>
      </c>
      <c r="CG39" s="4">
        <f t="shared" ca="1" si="90"/>
        <v>10</v>
      </c>
      <c r="CH39" s="4">
        <f t="shared" ca="1" si="91"/>
        <v>420</v>
      </c>
      <c r="CI39" s="4">
        <f t="shared" ca="1" si="92"/>
        <v>140</v>
      </c>
      <c r="CJ39" s="4">
        <f t="shared" ca="1" si="93"/>
        <v>25</v>
      </c>
      <c r="CK39" s="4">
        <f t="shared" ca="1" si="94"/>
        <v>15</v>
      </c>
      <c r="CL39" s="4">
        <f t="shared" ca="1" si="95"/>
        <v>220</v>
      </c>
      <c r="CM39" s="4">
        <f t="shared" ca="1" si="96"/>
        <v>900</v>
      </c>
      <c r="CN39" s="4">
        <f t="shared" ca="1" si="97"/>
        <v>25</v>
      </c>
      <c r="CO39" s="34"/>
      <c r="CP39" s="34"/>
      <c r="CQ39" s="4">
        <f t="shared" ca="1" si="99"/>
        <v>1900</v>
      </c>
      <c r="CR39" s="4">
        <f t="shared" ca="1" si="100"/>
        <v>2500</v>
      </c>
      <c r="CS39" s="4">
        <f t="shared" ca="1" si="101"/>
        <v>10</v>
      </c>
      <c r="CT39" s="4">
        <f t="shared" ca="1" si="102"/>
        <v>30</v>
      </c>
      <c r="CU39" s="4">
        <f t="shared" ca="1" si="103"/>
        <v>45</v>
      </c>
      <c r="CV39" s="4">
        <f t="shared" ca="1" si="104"/>
        <v>30</v>
      </c>
      <c r="CW39" s="4">
        <f t="shared" ca="1" si="105"/>
        <v>8</v>
      </c>
      <c r="CX39" s="4">
        <f t="shared" ca="1" si="106"/>
        <v>12</v>
      </c>
      <c r="CY39" s="4">
        <f t="shared" ca="1" si="107"/>
        <v>600</v>
      </c>
      <c r="CZ39" s="4">
        <f t="shared" ca="1" si="108"/>
        <v>2800</v>
      </c>
      <c r="DA39" s="4">
        <f t="shared" ca="1" si="109"/>
        <v>12</v>
      </c>
      <c r="DB39" s="4">
        <f t="shared" ca="1" si="110"/>
        <v>450</v>
      </c>
      <c r="DC39" s="4">
        <f t="shared" ca="1" si="111"/>
        <v>150</v>
      </c>
      <c r="DD39" s="4">
        <f t="shared" ca="1" si="112"/>
        <v>150</v>
      </c>
      <c r="DE39" s="4">
        <f t="shared" ca="1" si="157"/>
        <v>220</v>
      </c>
      <c r="DF39" s="4">
        <f t="shared" ca="1" si="158"/>
        <v>400</v>
      </c>
      <c r="DG39" s="4">
        <f t="shared" ca="1" si="159"/>
        <v>700</v>
      </c>
      <c r="DH39" s="4">
        <f t="shared" ca="1" si="160"/>
        <v>130</v>
      </c>
      <c r="DI39" s="4">
        <f t="shared" ca="1" si="161"/>
        <v>1400</v>
      </c>
      <c r="DJ39" s="4">
        <f t="shared" ca="1" si="162"/>
        <v>950</v>
      </c>
      <c r="DK39" s="34"/>
      <c r="DL39" s="34"/>
      <c r="DM39" s="34"/>
      <c r="DN39" s="34"/>
      <c r="DO39" s="34"/>
      <c r="DP39" s="34"/>
      <c r="DQ39" s="34"/>
      <c r="DR39" s="4">
        <f t="shared" ca="1" si="113"/>
        <v>15</v>
      </c>
      <c r="DS39" s="4">
        <f t="shared" ca="1" si="114"/>
        <v>12</v>
      </c>
      <c r="DT39" s="4">
        <f t="shared" ca="1" si="115"/>
        <v>25</v>
      </c>
      <c r="DU39" s="34"/>
      <c r="DV39" s="7">
        <f t="shared" ca="1" si="155"/>
        <v>180</v>
      </c>
      <c r="DW39" s="130">
        <f t="shared" ca="1" si="141"/>
        <v>100</v>
      </c>
      <c r="DX39" s="130">
        <f t="shared" ca="1" si="117"/>
        <v>120</v>
      </c>
      <c r="DY39" s="4">
        <f t="shared" ca="1" si="118"/>
        <v>120</v>
      </c>
      <c r="DZ39" s="4">
        <f t="shared" ca="1" si="119"/>
        <v>60</v>
      </c>
      <c r="EA39" s="4">
        <f t="shared" ca="1" si="120"/>
        <v>60</v>
      </c>
      <c r="EB39" s="4">
        <f t="shared" ca="1" si="121"/>
        <v>60</v>
      </c>
      <c r="ED39" s="447" t="s">
        <v>70</v>
      </c>
      <c r="EE39" s="9" t="s">
        <v>176</v>
      </c>
      <c r="EF39" s="10">
        <v>85.17</v>
      </c>
    </row>
    <row r="40" spans="1:136" x14ac:dyDescent="0.15">
      <c r="A40" s="6" t="s">
        <v>390</v>
      </c>
      <c r="B40" s="3">
        <f t="shared" ca="1" si="74"/>
        <v>44460</v>
      </c>
      <c r="C40" s="34"/>
      <c r="D40" s="34"/>
      <c r="E40" s="20">
        <f t="shared" ca="1" si="0"/>
        <v>56.721999999999994</v>
      </c>
      <c r="F40" s="20">
        <f t="shared" ca="1" si="75"/>
        <v>54.597999999999999</v>
      </c>
      <c r="G40" s="34"/>
      <c r="H40" s="34"/>
      <c r="I40" s="20">
        <f t="shared" ca="1" si="1"/>
        <v>53.285999999999994</v>
      </c>
      <c r="J40" s="20">
        <f t="shared" ca="1" si="2"/>
        <v>47.617999999999995</v>
      </c>
      <c r="K40" s="34"/>
      <c r="L40" s="20">
        <f t="shared" ca="1" si="4"/>
        <v>72.376000000000005</v>
      </c>
      <c r="M40" s="20">
        <f t="shared" ca="1" si="5"/>
        <v>65.554000000000002</v>
      </c>
      <c r="N40" s="95">
        <f t="shared" ca="1" si="6"/>
        <v>72.060999999999993</v>
      </c>
      <c r="O40" s="20">
        <f t="shared" ca="1" si="7"/>
        <v>66.671999999999997</v>
      </c>
      <c r="P40" s="4">
        <f t="shared" ca="1" si="8"/>
        <v>57.280999999999992</v>
      </c>
      <c r="Q40" s="20">
        <f t="shared" ca="1" si="9"/>
        <v>55.167000000000002</v>
      </c>
      <c r="R40" s="20">
        <f t="shared" ca="1" si="10"/>
        <v>53.951999999999998</v>
      </c>
      <c r="S40" s="20">
        <f t="shared" ca="1" si="11"/>
        <v>65.549000000000007</v>
      </c>
      <c r="T40" s="20">
        <f t="shared" ca="1" si="12"/>
        <v>56.041000000000004</v>
      </c>
      <c r="U40" s="20">
        <f t="shared" ca="1" si="13"/>
        <v>52.480000000000004</v>
      </c>
      <c r="V40" s="20">
        <f t="shared" ca="1" si="14"/>
        <v>52.034999999999997</v>
      </c>
      <c r="W40" s="20">
        <f t="shared" ca="1" si="76"/>
        <v>57.111999999999995</v>
      </c>
      <c r="X40" s="20">
        <f t="shared" ca="1" si="77"/>
        <v>58.954999999999998</v>
      </c>
      <c r="Y40" s="95">
        <f t="shared" ca="1" si="15"/>
        <v>55.777000000000001</v>
      </c>
      <c r="Z40" s="20">
        <f t="shared" ca="1" si="78"/>
        <v>51.896000000000001</v>
      </c>
      <c r="AA40" s="20">
        <f t="shared" ca="1" si="16"/>
        <v>51.627000000000002</v>
      </c>
      <c r="AB40" s="20">
        <f t="shared" ca="1" si="17"/>
        <v>50.213999999999999</v>
      </c>
      <c r="AC40" s="20">
        <f t="shared" ca="1" si="18"/>
        <v>51.265999999999998</v>
      </c>
      <c r="AD40" s="34"/>
      <c r="AE40" s="20">
        <f t="shared" ca="1" si="20"/>
        <v>70.843999999999994</v>
      </c>
      <c r="AF40" s="20">
        <f t="shared" ca="1" si="21"/>
        <v>73.652000000000001</v>
      </c>
      <c r="AG40" s="20">
        <f t="shared" ca="1" si="22"/>
        <v>67.876000000000005</v>
      </c>
      <c r="AH40" s="96">
        <f t="shared" ca="1" si="23"/>
        <v>62.307000000000002</v>
      </c>
      <c r="AI40" s="20">
        <f t="shared" ca="1" si="24"/>
        <v>60.895000000000003</v>
      </c>
      <c r="AJ40" s="20">
        <f t="shared" ca="1" si="25"/>
        <v>55.221999999999994</v>
      </c>
      <c r="AK40" s="20">
        <f t="shared" ca="1" si="26"/>
        <v>51.707999999999998</v>
      </c>
      <c r="AL40" s="20">
        <f t="shared" ca="1" si="27"/>
        <v>51.951999999999998</v>
      </c>
      <c r="AM40" s="20">
        <f t="shared" ca="1" si="28"/>
        <v>73.27</v>
      </c>
      <c r="AN40" s="20">
        <f t="shared" ca="1" si="29"/>
        <v>71.025999999999996</v>
      </c>
      <c r="AO40" s="20">
        <f t="shared" ca="1" si="30"/>
        <v>61.009</v>
      </c>
      <c r="AP40" s="20">
        <f t="shared" ca="1" si="31"/>
        <v>56.941000000000003</v>
      </c>
      <c r="AQ40" s="20">
        <f t="shared" ca="1" si="32"/>
        <v>56.182000000000002</v>
      </c>
      <c r="AR40" s="20">
        <f t="shared" ca="1" si="33"/>
        <v>53.779000000000003</v>
      </c>
      <c r="AS40" s="20">
        <f t="shared" ca="1" si="34"/>
        <v>50.534000000000006</v>
      </c>
      <c r="AT40" s="20">
        <f t="shared" ca="1" si="164"/>
        <v>88.119</v>
      </c>
      <c r="AU40" s="20">
        <f t="shared" ca="1" si="165"/>
        <v>84.215999999999994</v>
      </c>
      <c r="AV40" s="20">
        <f t="shared" ca="1" si="166"/>
        <v>81.361000000000004</v>
      </c>
      <c r="AW40" s="20">
        <f t="shared" ca="1" si="167"/>
        <v>81.14</v>
      </c>
      <c r="AX40" s="20">
        <f t="shared" ca="1" si="168"/>
        <v>77.575999999999993</v>
      </c>
      <c r="AY40" s="20">
        <f t="shared" ca="1" si="169"/>
        <v>67.853000000000009</v>
      </c>
      <c r="AZ40" s="443"/>
      <c r="BA40" s="188"/>
      <c r="BB40" s="188"/>
      <c r="BC40" s="188"/>
      <c r="BD40" s="188"/>
      <c r="BE40" s="188"/>
      <c r="BF40" s="34"/>
      <c r="BG40" s="21">
        <f t="shared" ca="1" si="47"/>
        <v>70.245000000000005</v>
      </c>
      <c r="BH40" s="21">
        <f t="shared" ca="1" si="48"/>
        <v>64.051000000000002</v>
      </c>
      <c r="BI40" s="21">
        <f t="shared" ca="1" si="170"/>
        <v>59.700999999999993</v>
      </c>
      <c r="BJ40" s="440"/>
      <c r="BK40" s="21">
        <f t="shared" ca="1" si="171"/>
        <v>54.474000000000004</v>
      </c>
      <c r="BL40" s="305">
        <f t="shared" ca="1" si="163"/>
        <v>49.577000000000005</v>
      </c>
      <c r="BM40" s="21">
        <f t="shared" ca="1" si="172"/>
        <v>51.166000000000004</v>
      </c>
      <c r="BN40" s="442"/>
      <c r="BO40" s="442"/>
      <c r="BP40" s="32">
        <f t="shared" ca="1" si="79"/>
        <v>900</v>
      </c>
      <c r="BQ40" s="441"/>
      <c r="BR40" s="34"/>
      <c r="BS40" s="34"/>
      <c r="BT40" s="4">
        <f t="shared" ca="1" si="80"/>
        <v>380</v>
      </c>
      <c r="BU40" s="4">
        <f t="shared" ca="1" si="81"/>
        <v>160</v>
      </c>
      <c r="BV40" s="34"/>
      <c r="BW40" s="4">
        <f t="shared" ca="1" si="82"/>
        <v>140</v>
      </c>
      <c r="BX40" s="7">
        <f t="shared" ca="1" si="83"/>
        <v>500</v>
      </c>
      <c r="BY40" s="4">
        <f t="shared" ca="1" si="122"/>
        <v>5</v>
      </c>
      <c r="BZ40" s="4">
        <f t="shared" ca="1" si="84"/>
        <v>10</v>
      </c>
      <c r="CA40" s="4">
        <f t="shared" ca="1" si="156"/>
        <v>3000</v>
      </c>
      <c r="CB40" s="4">
        <f t="shared" ca="1" si="85"/>
        <v>2300</v>
      </c>
      <c r="CC40" s="4">
        <f t="shared" ca="1" si="86"/>
        <v>35</v>
      </c>
      <c r="CD40" s="4">
        <f t="shared" ca="1" si="87"/>
        <v>12</v>
      </c>
      <c r="CE40" s="4">
        <f t="shared" ca="1" si="88"/>
        <v>200</v>
      </c>
      <c r="CF40" s="4">
        <f t="shared" ca="1" si="89"/>
        <v>2300</v>
      </c>
      <c r="CG40" s="4">
        <f t="shared" ca="1" si="90"/>
        <v>10</v>
      </c>
      <c r="CH40" s="4">
        <f t="shared" ca="1" si="91"/>
        <v>450</v>
      </c>
      <c r="CI40" s="4">
        <f t="shared" ca="1" si="92"/>
        <v>100</v>
      </c>
      <c r="CJ40" s="4">
        <f t="shared" ca="1" si="93"/>
        <v>20</v>
      </c>
      <c r="CK40" s="4">
        <f t="shared" ca="1" si="94"/>
        <v>20</v>
      </c>
      <c r="CL40" s="4">
        <f t="shared" ca="1" si="95"/>
        <v>140</v>
      </c>
      <c r="CM40" s="4">
        <f t="shared" ca="1" si="96"/>
        <v>600</v>
      </c>
      <c r="CN40" s="4">
        <f t="shared" ca="1" si="97"/>
        <v>25</v>
      </c>
      <c r="CO40" s="34"/>
      <c r="CP40" s="34"/>
      <c r="CQ40" s="4">
        <f t="shared" ca="1" si="99"/>
        <v>2500</v>
      </c>
      <c r="CR40" s="4">
        <f t="shared" ca="1" si="100"/>
        <v>2300</v>
      </c>
      <c r="CS40" s="4">
        <f t="shared" ca="1" si="101"/>
        <v>8</v>
      </c>
      <c r="CT40" s="4">
        <f t="shared" ca="1" si="102"/>
        <v>20</v>
      </c>
      <c r="CU40" s="4">
        <f t="shared" ca="1" si="103"/>
        <v>40</v>
      </c>
      <c r="CV40" s="4">
        <f t="shared" ca="1" si="104"/>
        <v>30</v>
      </c>
      <c r="CW40" s="4">
        <f t="shared" ca="1" si="105"/>
        <v>8</v>
      </c>
      <c r="CX40" s="4">
        <f t="shared" ca="1" si="106"/>
        <v>10</v>
      </c>
      <c r="CY40" s="4">
        <f t="shared" ca="1" si="107"/>
        <v>750</v>
      </c>
      <c r="CZ40" s="4">
        <f t="shared" ca="1" si="108"/>
        <v>3200</v>
      </c>
      <c r="DA40" s="4">
        <f t="shared" ca="1" si="109"/>
        <v>20</v>
      </c>
      <c r="DB40" s="4">
        <f t="shared" ca="1" si="110"/>
        <v>400</v>
      </c>
      <c r="DC40" s="4">
        <f t="shared" ca="1" si="111"/>
        <v>160</v>
      </c>
      <c r="DD40" s="4">
        <f t="shared" ca="1" si="112"/>
        <v>140</v>
      </c>
      <c r="DE40" s="4">
        <f t="shared" ca="1" si="157"/>
        <v>150</v>
      </c>
      <c r="DF40" s="4">
        <f t="shared" ca="1" si="158"/>
        <v>350</v>
      </c>
      <c r="DG40" s="4">
        <f t="shared" ca="1" si="159"/>
        <v>800</v>
      </c>
      <c r="DH40" s="4">
        <f t="shared" ca="1" si="160"/>
        <v>140</v>
      </c>
      <c r="DI40" s="4">
        <f t="shared" ca="1" si="161"/>
        <v>1600</v>
      </c>
      <c r="DJ40" s="4">
        <f t="shared" ca="1" si="162"/>
        <v>950</v>
      </c>
      <c r="DK40" s="34"/>
      <c r="DL40" s="34"/>
      <c r="DM40" s="34"/>
      <c r="DN40" s="34"/>
      <c r="DO40" s="34"/>
      <c r="DP40" s="34"/>
      <c r="DQ40" s="34"/>
      <c r="DR40" s="4">
        <f t="shared" ca="1" si="113"/>
        <v>15</v>
      </c>
      <c r="DS40" s="4">
        <f t="shared" ca="1" si="114"/>
        <v>12</v>
      </c>
      <c r="DT40" s="4">
        <f t="shared" ca="1" si="115"/>
        <v>20</v>
      </c>
      <c r="DU40" s="34"/>
      <c r="DV40" s="7">
        <f t="shared" ca="1" si="155"/>
        <v>200</v>
      </c>
      <c r="DW40" s="130">
        <f t="shared" ca="1" si="141"/>
        <v>90</v>
      </c>
      <c r="DX40" s="130">
        <f t="shared" ca="1" si="117"/>
        <v>100</v>
      </c>
      <c r="DY40" s="4">
        <f t="shared" ca="1" si="118"/>
        <v>100</v>
      </c>
      <c r="DZ40" s="4">
        <f t="shared" ca="1" si="119"/>
        <v>60</v>
      </c>
      <c r="EA40" s="4">
        <f t="shared" ca="1" si="120"/>
        <v>60</v>
      </c>
      <c r="EB40" s="4">
        <f t="shared" ca="1" si="121"/>
        <v>60</v>
      </c>
      <c r="ED40" s="448"/>
      <c r="EE40" t="s">
        <v>177</v>
      </c>
      <c r="EF40" s="11">
        <v>85.103999999999999</v>
      </c>
    </row>
    <row r="41" spans="1:136" x14ac:dyDescent="0.15">
      <c r="A41" s="6" t="s">
        <v>391</v>
      </c>
      <c r="B41" s="3">
        <f t="shared" ca="1" si="74"/>
        <v>44466</v>
      </c>
      <c r="C41" s="34"/>
      <c r="D41" s="34"/>
      <c r="E41" s="20">
        <f t="shared" ca="1" si="0"/>
        <v>56.716999999999999</v>
      </c>
      <c r="F41" s="20">
        <f t="shared" ca="1" si="75"/>
        <v>54.314999999999998</v>
      </c>
      <c r="G41" s="34"/>
      <c r="H41" s="34"/>
      <c r="I41" s="20">
        <f t="shared" ca="1" si="1"/>
        <v>53.196999999999996</v>
      </c>
      <c r="J41" s="20">
        <f t="shared" ca="1" si="2"/>
        <v>47.585999999999999</v>
      </c>
      <c r="K41" s="34"/>
      <c r="L41" s="20">
        <f t="shared" ca="1" si="4"/>
        <v>72.418000000000006</v>
      </c>
      <c r="M41" s="20">
        <f t="shared" ca="1" si="5"/>
        <v>65.578999999999994</v>
      </c>
      <c r="N41" s="95">
        <f t="shared" ca="1" si="6"/>
        <v>71.597999999999999</v>
      </c>
      <c r="O41" s="20">
        <f t="shared" ca="1" si="7"/>
        <v>66.611000000000004</v>
      </c>
      <c r="P41" s="4">
        <f t="shared" ca="1" si="8"/>
        <v>57.267999999999994</v>
      </c>
      <c r="Q41" s="20">
        <f t="shared" ca="1" si="9"/>
        <v>55.183999999999997</v>
      </c>
      <c r="R41" s="20">
        <f t="shared" ca="1" si="10"/>
        <v>53.788999999999994</v>
      </c>
      <c r="S41" s="20">
        <f t="shared" ca="1" si="11"/>
        <v>64.201999999999998</v>
      </c>
      <c r="T41" s="20">
        <f t="shared" ca="1" si="12"/>
        <v>55.916000000000004</v>
      </c>
      <c r="U41" s="20">
        <f t="shared" ca="1" si="13"/>
        <v>52.483000000000004</v>
      </c>
      <c r="V41" s="20">
        <f t="shared" ca="1" si="14"/>
        <v>51.957999999999998</v>
      </c>
      <c r="W41" s="20">
        <f t="shared" ca="1" si="76"/>
        <v>56.548000000000002</v>
      </c>
      <c r="X41" s="20">
        <f t="shared" ca="1" si="77"/>
        <v>58.33</v>
      </c>
      <c r="Y41" s="95">
        <f t="shared" ca="1" si="15"/>
        <v>55.160000000000004</v>
      </c>
      <c r="Z41" s="20">
        <f t="shared" ca="1" si="78"/>
        <v>51.704000000000001</v>
      </c>
      <c r="AA41" s="20">
        <f t="shared" ca="1" si="16"/>
        <v>51.558</v>
      </c>
      <c r="AB41" s="20">
        <f t="shared" ca="1" si="17"/>
        <v>50.189</v>
      </c>
      <c r="AC41" s="20">
        <f t="shared" ca="1" si="18"/>
        <v>51.201000000000001</v>
      </c>
      <c r="AD41" s="34"/>
      <c r="AE41" s="20">
        <f t="shared" ca="1" si="20"/>
        <v>70.850999999999999</v>
      </c>
      <c r="AF41" s="20">
        <f t="shared" ca="1" si="21"/>
        <v>73.721000000000004</v>
      </c>
      <c r="AG41" s="20">
        <f t="shared" ca="1" si="22"/>
        <v>67.94</v>
      </c>
      <c r="AH41" s="96">
        <f t="shared" ca="1" si="23"/>
        <v>62.277999999999999</v>
      </c>
      <c r="AI41" s="20">
        <f t="shared" ca="1" si="24"/>
        <v>60.838000000000001</v>
      </c>
      <c r="AJ41" s="20">
        <f t="shared" ca="1" si="25"/>
        <v>55.180999999999997</v>
      </c>
      <c r="AK41" s="20">
        <f t="shared" ca="1" si="26"/>
        <v>51.679999999999993</v>
      </c>
      <c r="AL41" s="20">
        <f t="shared" ca="1" si="27"/>
        <v>51.89</v>
      </c>
      <c r="AM41" s="20">
        <f t="shared" ca="1" si="28"/>
        <v>73.257999999999996</v>
      </c>
      <c r="AN41" s="20">
        <f t="shared" ca="1" si="29"/>
        <v>71.043000000000006</v>
      </c>
      <c r="AO41" s="20">
        <f t="shared" ca="1" si="30"/>
        <v>60.998999999999995</v>
      </c>
      <c r="AP41" s="20">
        <f t="shared" ca="1" si="31"/>
        <v>56.686999999999998</v>
      </c>
      <c r="AQ41" s="20">
        <f t="shared" ca="1" si="32"/>
        <v>56.112000000000002</v>
      </c>
      <c r="AR41" s="20">
        <f t="shared" ca="1" si="33"/>
        <v>53.63</v>
      </c>
      <c r="AS41" s="20">
        <f t="shared" ca="1" si="34"/>
        <v>50.392000000000003</v>
      </c>
      <c r="AT41" s="20">
        <f t="shared" ca="1" si="164"/>
        <v>87.125</v>
      </c>
      <c r="AU41" s="20">
        <f t="shared" ca="1" si="165"/>
        <v>83.715999999999994</v>
      </c>
      <c r="AV41" s="20">
        <f t="shared" ca="1" si="166"/>
        <v>81.221000000000004</v>
      </c>
      <c r="AW41" s="20">
        <f t="shared" ca="1" si="167"/>
        <v>80.97</v>
      </c>
      <c r="AX41" s="20">
        <f t="shared" ca="1" si="168"/>
        <v>77.579000000000008</v>
      </c>
      <c r="AY41" s="20">
        <f t="shared" ca="1" si="169"/>
        <v>67.98599999999999</v>
      </c>
      <c r="AZ41" s="443"/>
      <c r="BA41" s="188"/>
      <c r="BB41" s="188"/>
      <c r="BC41" s="188"/>
      <c r="BD41" s="188"/>
      <c r="BE41" s="188"/>
      <c r="BF41" s="34"/>
      <c r="BG41" s="21">
        <f t="shared" ca="1" si="47"/>
        <v>70.215999999999994</v>
      </c>
      <c r="BH41" s="21">
        <f t="shared" ca="1" si="48"/>
        <v>63.923000000000002</v>
      </c>
      <c r="BI41" s="21">
        <f t="shared" ca="1" si="170"/>
        <v>59.426999999999992</v>
      </c>
      <c r="BJ41" s="440"/>
      <c r="BK41" s="21">
        <f t="shared" ca="1" si="171"/>
        <v>54.058999999999997</v>
      </c>
      <c r="BL41" s="305">
        <f t="shared" ca="1" si="163"/>
        <v>49.349000000000004</v>
      </c>
      <c r="BM41" s="21">
        <f t="shared" ca="1" si="172"/>
        <v>51.104000000000006</v>
      </c>
      <c r="BN41" s="442"/>
      <c r="BO41" s="442"/>
      <c r="BP41" s="32">
        <f t="shared" ca="1" si="79"/>
        <v>900</v>
      </c>
      <c r="BQ41" s="129">
        <f t="shared" ca="1" si="154"/>
        <v>1000</v>
      </c>
      <c r="BR41" s="34"/>
      <c r="BS41" s="34"/>
      <c r="BT41" s="4">
        <f t="shared" ca="1" si="80"/>
        <v>310</v>
      </c>
      <c r="BU41" s="4">
        <f t="shared" ca="1" si="81"/>
        <v>170</v>
      </c>
      <c r="BV41" s="34"/>
      <c r="BW41" s="4">
        <f t="shared" ca="1" si="82"/>
        <v>140</v>
      </c>
      <c r="BX41" s="7">
        <f t="shared" ca="1" si="83"/>
        <v>480</v>
      </c>
      <c r="BY41" s="4">
        <f t="shared" ca="1" si="122"/>
        <v>10</v>
      </c>
      <c r="BZ41" s="4">
        <f t="shared" ca="1" si="84"/>
        <v>10</v>
      </c>
      <c r="CA41" s="4">
        <f t="shared" ca="1" si="156"/>
        <v>3000</v>
      </c>
      <c r="CB41" s="4">
        <f t="shared" ca="1" si="85"/>
        <v>2600</v>
      </c>
      <c r="CC41" s="4">
        <f t="shared" ca="1" si="86"/>
        <v>35</v>
      </c>
      <c r="CD41" s="4">
        <f t="shared" ca="1" si="87"/>
        <v>20</v>
      </c>
      <c r="CE41" s="4">
        <f t="shared" ca="1" si="88"/>
        <v>200</v>
      </c>
      <c r="CF41" s="4">
        <f t="shared" ca="1" si="89"/>
        <v>2200</v>
      </c>
      <c r="CG41" s="4">
        <f t="shared" ca="1" si="90"/>
        <v>10</v>
      </c>
      <c r="CH41" s="4">
        <f t="shared" ca="1" si="91"/>
        <v>400</v>
      </c>
      <c r="CI41" s="4">
        <f t="shared" ca="1" si="92"/>
        <v>130</v>
      </c>
      <c r="CJ41" s="4">
        <f t="shared" ca="1" si="93"/>
        <v>25</v>
      </c>
      <c r="CK41" s="4">
        <f t="shared" ca="1" si="94"/>
        <v>20</v>
      </c>
      <c r="CL41" s="4">
        <f t="shared" ca="1" si="95"/>
        <v>280</v>
      </c>
      <c r="CM41" s="4">
        <f t="shared" ca="1" si="96"/>
        <v>600</v>
      </c>
      <c r="CN41" s="4">
        <f t="shared" ca="1" si="97"/>
        <v>25</v>
      </c>
      <c r="CO41" s="34"/>
      <c r="CP41" s="4">
        <f t="shared" ca="1" si="98"/>
        <v>750</v>
      </c>
      <c r="CQ41" s="4">
        <f t="shared" ca="1" si="99"/>
        <v>2500</v>
      </c>
      <c r="CR41" s="4">
        <f t="shared" ca="1" si="100"/>
        <v>2200</v>
      </c>
      <c r="CS41" s="4">
        <f t="shared" ca="1" si="101"/>
        <v>8</v>
      </c>
      <c r="CT41" s="4">
        <f t="shared" ca="1" si="102"/>
        <v>30</v>
      </c>
      <c r="CU41" s="4">
        <f t="shared" ca="1" si="103"/>
        <v>40</v>
      </c>
      <c r="CV41" s="4">
        <f t="shared" ca="1" si="104"/>
        <v>30</v>
      </c>
      <c r="CW41" s="4">
        <f t="shared" ca="1" si="105"/>
        <v>8</v>
      </c>
      <c r="CX41" s="4">
        <f t="shared" ca="1" si="106"/>
        <v>12</v>
      </c>
      <c r="CY41" s="4">
        <f t="shared" ca="1" si="107"/>
        <v>600</v>
      </c>
      <c r="CZ41" s="4">
        <f t="shared" ca="1" si="108"/>
        <v>3000</v>
      </c>
      <c r="DA41" s="4">
        <f t="shared" ca="1" si="109"/>
        <v>12</v>
      </c>
      <c r="DB41" s="4">
        <f t="shared" ca="1" si="110"/>
        <v>450</v>
      </c>
      <c r="DC41" s="4">
        <f t="shared" ca="1" si="111"/>
        <v>150</v>
      </c>
      <c r="DD41" s="4">
        <f t="shared" ca="1" si="112"/>
        <v>140</v>
      </c>
      <c r="DE41" s="4">
        <f t="shared" ca="1" si="157"/>
        <v>250</v>
      </c>
      <c r="DF41" s="4">
        <f t="shared" ca="1" si="158"/>
        <v>500</v>
      </c>
      <c r="DG41" s="4">
        <f t="shared" ca="1" si="159"/>
        <v>600</v>
      </c>
      <c r="DH41" s="4">
        <f t="shared" ca="1" si="160"/>
        <v>150</v>
      </c>
      <c r="DI41" s="4">
        <f t="shared" ca="1" si="161"/>
        <v>1600</v>
      </c>
      <c r="DJ41" s="4">
        <f t="shared" ca="1" si="162"/>
        <v>1100</v>
      </c>
      <c r="DK41" s="34"/>
      <c r="DL41" s="34"/>
      <c r="DM41" s="34"/>
      <c r="DN41" s="34"/>
      <c r="DO41" s="34"/>
      <c r="DP41" s="34"/>
      <c r="DQ41" s="34"/>
      <c r="DR41" s="4">
        <f t="shared" ca="1" si="113"/>
        <v>12</v>
      </c>
      <c r="DS41" s="4">
        <f t="shared" ca="1" si="114"/>
        <v>12</v>
      </c>
      <c r="DT41" s="4">
        <f t="shared" ca="1" si="115"/>
        <v>25</v>
      </c>
      <c r="DU41" s="34"/>
      <c r="DV41" s="7">
        <f t="shared" ca="1" si="155"/>
        <v>220</v>
      </c>
      <c r="DW41" s="130">
        <f t="shared" ca="1" si="141"/>
        <v>90</v>
      </c>
      <c r="DX41" s="130">
        <f t="shared" ca="1" si="117"/>
        <v>130</v>
      </c>
      <c r="DY41" s="4">
        <f t="shared" ca="1" si="118"/>
        <v>140</v>
      </c>
      <c r="DZ41" s="4">
        <f t="shared" ca="1" si="119"/>
        <v>60</v>
      </c>
      <c r="EA41" s="4">
        <f t="shared" ca="1" si="120"/>
        <v>70</v>
      </c>
      <c r="EB41" s="4">
        <f t="shared" ca="1" si="121"/>
        <v>65</v>
      </c>
      <c r="ED41" s="448"/>
      <c r="EE41" t="s">
        <v>178</v>
      </c>
      <c r="EF41" s="11">
        <v>85.061999999999998</v>
      </c>
    </row>
    <row r="42" spans="1:136" x14ac:dyDescent="0.15">
      <c r="A42" s="6" t="s">
        <v>393</v>
      </c>
      <c r="B42" s="3">
        <f t="shared" ca="1" si="74"/>
        <v>44475</v>
      </c>
      <c r="C42" s="34"/>
      <c r="D42" s="34"/>
      <c r="E42" s="20">
        <f t="shared" ca="1" si="0"/>
        <v>57.92</v>
      </c>
      <c r="F42" s="20">
        <f t="shared" ca="1" si="75"/>
        <v>58.413000000000004</v>
      </c>
      <c r="G42" s="34"/>
      <c r="H42" s="34"/>
      <c r="I42" s="20">
        <f t="shared" ca="1" si="1"/>
        <v>55.569999999999993</v>
      </c>
      <c r="J42" s="20">
        <f t="shared" ca="1" si="2"/>
        <v>55.44</v>
      </c>
      <c r="K42" s="34"/>
      <c r="L42" s="20">
        <f t="shared" ca="1" si="4"/>
        <v>72.486999999999995</v>
      </c>
      <c r="M42" s="20">
        <f t="shared" ca="1" si="5"/>
        <v>65.751999999999995</v>
      </c>
      <c r="N42" s="95">
        <f t="shared" ca="1" si="6"/>
        <v>72.172999999999988</v>
      </c>
      <c r="O42" s="20">
        <f t="shared" ca="1" si="7"/>
        <v>67.157000000000011</v>
      </c>
      <c r="P42" s="4">
        <f t="shared" ca="1" si="8"/>
        <v>57.353999999999992</v>
      </c>
      <c r="Q42" s="20">
        <f t="shared" ca="1" si="9"/>
        <v>55.556000000000004</v>
      </c>
      <c r="R42" s="20">
        <f t="shared" ca="1" si="10"/>
        <v>56.286999999999992</v>
      </c>
      <c r="S42" s="20">
        <f t="shared" ca="1" si="11"/>
        <v>66.665999999999997</v>
      </c>
      <c r="T42" s="20">
        <f t="shared" ca="1" si="12"/>
        <v>56.574000000000005</v>
      </c>
      <c r="U42" s="20">
        <f t="shared" ca="1" si="13"/>
        <v>52.679000000000002</v>
      </c>
      <c r="V42" s="20">
        <f t="shared" ca="1" si="14"/>
        <v>53.655999999999999</v>
      </c>
      <c r="W42" s="20">
        <f t="shared" ca="1" si="76"/>
        <v>58.683</v>
      </c>
      <c r="X42" s="20">
        <f t="shared" ca="1" si="77"/>
        <v>60.097000000000001</v>
      </c>
      <c r="Y42" s="95">
        <f t="shared" ca="1" si="15"/>
        <v>56.275000000000006</v>
      </c>
      <c r="Z42" s="20">
        <f t="shared" ca="1" si="78"/>
        <v>54.357999999999997</v>
      </c>
      <c r="AA42" s="20">
        <f t="shared" ca="1" si="16"/>
        <v>51.725999999999999</v>
      </c>
      <c r="AB42" s="20">
        <f t="shared" ca="1" si="17"/>
        <v>50.366999999999997</v>
      </c>
      <c r="AC42" s="20">
        <f t="shared" ca="1" si="18"/>
        <v>51.989000000000004</v>
      </c>
      <c r="AD42" s="34"/>
      <c r="AE42" s="20">
        <f t="shared" ca="1" si="20"/>
        <v>70.867000000000004</v>
      </c>
      <c r="AF42" s="20">
        <f t="shared" ca="1" si="21"/>
        <v>73.742999999999995</v>
      </c>
      <c r="AG42" s="20">
        <f t="shared" ca="1" si="22"/>
        <v>67.978999999999999</v>
      </c>
      <c r="AH42" s="96">
        <f t="shared" ca="1" si="23"/>
        <v>62.856000000000002</v>
      </c>
      <c r="AI42" s="20">
        <f t="shared" ca="1" si="24"/>
        <v>61.14</v>
      </c>
      <c r="AJ42" s="20">
        <f t="shared" ca="1" si="25"/>
        <v>55.322999999999993</v>
      </c>
      <c r="AK42" s="20">
        <f t="shared" ca="1" si="26"/>
        <v>51.838999999999999</v>
      </c>
      <c r="AL42" s="20">
        <f t="shared" ca="1" si="27"/>
        <v>53.088999999999999</v>
      </c>
      <c r="AM42" s="20">
        <f t="shared" ca="1" si="28"/>
        <v>73.367000000000004</v>
      </c>
      <c r="AN42" s="20">
        <f t="shared" ca="1" si="29"/>
        <v>71.209999999999994</v>
      </c>
      <c r="AO42" s="20">
        <f t="shared" ca="1" si="30"/>
        <v>61.226999999999997</v>
      </c>
      <c r="AP42" s="20">
        <f t="shared" ca="1" si="31"/>
        <v>58.935000000000002</v>
      </c>
      <c r="AQ42" s="20">
        <f t="shared" ca="1" si="32"/>
        <v>55.639000000000003</v>
      </c>
      <c r="AR42" s="20">
        <f t="shared" ca="1" si="33"/>
        <v>54.875</v>
      </c>
      <c r="AS42" s="20">
        <f t="shared" ca="1" si="34"/>
        <v>54.408000000000001</v>
      </c>
      <c r="AT42" s="20">
        <f t="shared" ca="1" si="164"/>
        <v>89.546999999999997</v>
      </c>
      <c r="AU42" s="20">
        <f t="shared" ca="1" si="165"/>
        <v>85.584999999999994</v>
      </c>
      <c r="AV42" s="20">
        <f t="shared" ca="1" si="166"/>
        <v>81.588999999999999</v>
      </c>
      <c r="AW42" s="20">
        <f t="shared" ca="1" si="167"/>
        <v>81.052999999999997</v>
      </c>
      <c r="AX42" s="20">
        <f t="shared" ca="1" si="168"/>
        <v>77.623999999999995</v>
      </c>
      <c r="AY42" s="20">
        <f t="shared" ca="1" si="169"/>
        <v>67.942999999999998</v>
      </c>
      <c r="AZ42" s="443"/>
      <c r="BA42" s="188"/>
      <c r="BB42" s="188"/>
      <c r="BC42" s="188"/>
      <c r="BD42" s="188"/>
      <c r="BE42" s="188"/>
      <c r="BF42" s="34"/>
      <c r="BG42" s="21">
        <f t="shared" ca="1" si="47"/>
        <v>70.274999999999991</v>
      </c>
      <c r="BH42" s="21">
        <f t="shared" ca="1" si="48"/>
        <v>64.28</v>
      </c>
      <c r="BI42" s="21">
        <f t="shared" ca="1" si="170"/>
        <v>60.977999999999994</v>
      </c>
      <c r="BJ42" s="440"/>
      <c r="BK42" s="21">
        <f t="shared" ca="1" si="171"/>
        <v>57.603000000000002</v>
      </c>
      <c r="BL42" s="305">
        <f t="shared" ca="1" si="163"/>
        <v>54.492000000000004</v>
      </c>
      <c r="BM42" s="21">
        <f t="shared" ca="1" si="172"/>
        <v>51.839000000000006</v>
      </c>
      <c r="BN42" s="442"/>
      <c r="BO42" s="442"/>
      <c r="BP42" s="32">
        <f t="shared" ca="1" si="79"/>
        <v>800</v>
      </c>
      <c r="BQ42" s="129">
        <f t="shared" ca="1" si="154"/>
        <v>1000</v>
      </c>
      <c r="BR42" s="34"/>
      <c r="BS42" s="34"/>
      <c r="BT42" s="4">
        <f t="shared" ca="1" si="80"/>
        <v>380</v>
      </c>
      <c r="BU42" s="4">
        <f t="shared" ca="1" si="81"/>
        <v>160</v>
      </c>
      <c r="BV42" s="34"/>
      <c r="BW42" s="4">
        <f t="shared" ca="1" si="82"/>
        <v>140</v>
      </c>
      <c r="BX42" s="7">
        <f t="shared" ca="1" si="83"/>
        <v>420</v>
      </c>
      <c r="BY42" s="4">
        <f t="shared" ca="1" si="122"/>
        <v>5</v>
      </c>
      <c r="BZ42" s="4">
        <f t="shared" ca="1" si="84"/>
        <v>10</v>
      </c>
      <c r="CA42" s="4">
        <f t="shared" ca="1" si="156"/>
        <v>3500</v>
      </c>
      <c r="CB42" s="4">
        <f t="shared" ca="1" si="85"/>
        <v>2600</v>
      </c>
      <c r="CC42" s="4">
        <f t="shared" ca="1" si="86"/>
        <v>35</v>
      </c>
      <c r="CD42" s="4">
        <f t="shared" ca="1" si="87"/>
        <v>10</v>
      </c>
      <c r="CE42" s="4">
        <f t="shared" ca="1" si="88"/>
        <v>180</v>
      </c>
      <c r="CF42" s="4">
        <f t="shared" ca="1" si="89"/>
        <v>2000</v>
      </c>
      <c r="CG42" s="4">
        <f t="shared" ca="1" si="90"/>
        <v>10</v>
      </c>
      <c r="CH42" s="4">
        <f t="shared" ca="1" si="91"/>
        <v>380</v>
      </c>
      <c r="CI42" s="4">
        <f t="shared" ca="1" si="92"/>
        <v>130</v>
      </c>
      <c r="CJ42" s="4">
        <f t="shared" ca="1" si="93"/>
        <v>15</v>
      </c>
      <c r="CK42" s="4">
        <f t="shared" ca="1" si="94"/>
        <v>12</v>
      </c>
      <c r="CL42" s="4">
        <f t="shared" ca="1" si="95"/>
        <v>140</v>
      </c>
      <c r="CM42" s="4">
        <f t="shared" ca="1" si="96"/>
        <v>500</v>
      </c>
      <c r="CN42" s="4">
        <f t="shared" ca="1" si="97"/>
        <v>45</v>
      </c>
      <c r="CO42" s="34"/>
      <c r="CP42" s="34"/>
      <c r="CQ42" s="4">
        <f t="shared" ca="1" si="99"/>
        <v>2500</v>
      </c>
      <c r="CR42" s="4">
        <f t="shared" ca="1" si="100"/>
        <v>2500</v>
      </c>
      <c r="CS42" s="4">
        <f t="shared" ca="1" si="101"/>
        <v>8</v>
      </c>
      <c r="CT42" s="4">
        <f t="shared" ca="1" si="102"/>
        <v>15</v>
      </c>
      <c r="CU42" s="4">
        <f t="shared" ca="1" si="103"/>
        <v>40</v>
      </c>
      <c r="CV42" s="4">
        <f t="shared" ca="1" si="104"/>
        <v>30</v>
      </c>
      <c r="CW42" s="4">
        <f t="shared" ca="1" si="105"/>
        <v>8</v>
      </c>
      <c r="CX42" s="4">
        <f t="shared" ca="1" si="106"/>
        <v>10</v>
      </c>
      <c r="CY42" s="4">
        <f t="shared" ca="1" si="107"/>
        <v>1000</v>
      </c>
      <c r="CZ42" s="4">
        <f t="shared" ca="1" si="108"/>
        <v>3200</v>
      </c>
      <c r="DA42" s="4">
        <f t="shared" ca="1" si="109"/>
        <v>20</v>
      </c>
      <c r="DB42" s="4">
        <f t="shared" ca="1" si="110"/>
        <v>200</v>
      </c>
      <c r="DC42" s="4">
        <f t="shared" ca="1" si="111"/>
        <v>150</v>
      </c>
      <c r="DD42" s="4">
        <f t="shared" ca="1" si="112"/>
        <v>140</v>
      </c>
      <c r="DE42" s="4">
        <f t="shared" ca="1" si="157"/>
        <v>130</v>
      </c>
      <c r="DF42" s="4">
        <f t="shared" ca="1" si="158"/>
        <v>150</v>
      </c>
      <c r="DG42" s="4">
        <f t="shared" ca="1" si="159"/>
        <v>100</v>
      </c>
      <c r="DH42" s="4">
        <f t="shared" ca="1" si="160"/>
        <v>100</v>
      </c>
      <c r="DI42" s="4">
        <f t="shared" ca="1" si="161"/>
        <v>1600</v>
      </c>
      <c r="DJ42" s="4">
        <f t="shared" ca="1" si="162"/>
        <v>800</v>
      </c>
      <c r="DK42" s="34"/>
      <c r="DL42" s="34"/>
      <c r="DM42" s="34"/>
      <c r="DN42" s="34"/>
      <c r="DO42" s="34"/>
      <c r="DP42" s="34"/>
      <c r="DQ42" s="34"/>
      <c r="DR42" s="4">
        <f t="shared" ca="1" si="113"/>
        <v>15</v>
      </c>
      <c r="DS42" s="4">
        <f t="shared" ca="1" si="114"/>
        <v>12</v>
      </c>
      <c r="DT42" s="4">
        <f t="shared" ca="1" si="115"/>
        <v>25</v>
      </c>
      <c r="DU42" s="34"/>
      <c r="DV42" s="7">
        <f t="shared" ca="1" si="155"/>
        <v>210</v>
      </c>
      <c r="DW42" s="130">
        <f t="shared" ca="1" si="141"/>
        <v>140</v>
      </c>
      <c r="DX42" s="130">
        <f t="shared" ca="1" si="117"/>
        <v>150</v>
      </c>
      <c r="DY42" s="4">
        <f t="shared" ca="1" si="118"/>
        <v>150</v>
      </c>
      <c r="DZ42" s="4">
        <f t="shared" ca="1" si="119"/>
        <v>50</v>
      </c>
      <c r="EA42" s="4">
        <f t="shared" ca="1" si="120"/>
        <v>50</v>
      </c>
      <c r="EB42" s="4">
        <f t="shared" ca="1" si="121"/>
        <v>50</v>
      </c>
      <c r="ED42" s="449"/>
      <c r="EE42" s="12" t="s">
        <v>179</v>
      </c>
      <c r="EF42" s="13">
        <v>85.106999999999999</v>
      </c>
    </row>
    <row r="43" spans="1:136" x14ac:dyDescent="0.15">
      <c r="A43" s="6" t="s">
        <v>396</v>
      </c>
      <c r="B43" s="33">
        <f t="shared" ca="1" si="74"/>
        <v>44480</v>
      </c>
      <c r="C43" s="34"/>
      <c r="D43" s="34"/>
      <c r="E43" s="20">
        <f t="shared" ca="1" si="0"/>
        <v>57.067999999999998</v>
      </c>
      <c r="F43" s="20">
        <f t="shared" ca="1" si="75"/>
        <v>54.582000000000001</v>
      </c>
      <c r="G43" s="34"/>
      <c r="H43" s="34"/>
      <c r="I43" s="20">
        <f t="shared" ca="1" si="1"/>
        <v>53.591999999999992</v>
      </c>
      <c r="J43" s="20">
        <f t="shared" ca="1" si="2"/>
        <v>47.021000000000001</v>
      </c>
      <c r="K43" s="34"/>
      <c r="L43" s="20">
        <f t="shared" ca="1" si="4"/>
        <v>72.513999999999996</v>
      </c>
      <c r="M43" s="20">
        <f t="shared" ca="1" si="5"/>
        <v>65.727999999999994</v>
      </c>
      <c r="N43" s="95">
        <f t="shared" ca="1" si="6"/>
        <v>71.789999999999992</v>
      </c>
      <c r="O43" s="20">
        <f t="shared" ca="1" si="7"/>
        <v>67.03</v>
      </c>
      <c r="P43" s="4">
        <f t="shared" ca="1" si="8"/>
        <v>57.321999999999989</v>
      </c>
      <c r="Q43" s="20">
        <f t="shared" ca="1" si="9"/>
        <v>55.406000000000006</v>
      </c>
      <c r="R43" s="20">
        <f t="shared" ca="1" si="10"/>
        <v>53.534999999999997</v>
      </c>
      <c r="S43" s="20">
        <f t="shared" ca="1" si="11"/>
        <v>65.45</v>
      </c>
      <c r="T43" s="20">
        <f t="shared" ca="1" si="12"/>
        <v>56.469000000000008</v>
      </c>
      <c r="U43" s="20">
        <f t="shared" ca="1" si="13"/>
        <v>52.536000000000001</v>
      </c>
      <c r="V43" s="20">
        <f t="shared" ca="1" si="14"/>
        <v>51.442999999999998</v>
      </c>
      <c r="W43" s="20">
        <f t="shared" ca="1" si="76"/>
        <v>56.570999999999998</v>
      </c>
      <c r="X43" s="20">
        <f t="shared" ca="1" si="77"/>
        <v>58.510000000000005</v>
      </c>
      <c r="Y43" s="95">
        <f t="shared" ca="1" si="15"/>
        <v>55.538000000000004</v>
      </c>
      <c r="Z43" s="20">
        <f t="shared" ca="1" si="78"/>
        <v>51.168999999999997</v>
      </c>
      <c r="AA43" s="20">
        <f t="shared" ca="1" si="16"/>
        <v>51.567</v>
      </c>
      <c r="AB43" s="20">
        <f t="shared" ca="1" si="17"/>
        <v>50.14</v>
      </c>
      <c r="AC43" s="20">
        <f t="shared" ca="1" si="18"/>
        <v>50.853000000000002</v>
      </c>
      <c r="AD43" s="34"/>
      <c r="AE43" s="20">
        <f t="shared" ca="1" si="20"/>
        <v>70.866</v>
      </c>
      <c r="AF43" s="20">
        <f t="shared" ca="1" si="21"/>
        <v>73.835999999999999</v>
      </c>
      <c r="AG43" s="20">
        <f t="shared" ca="1" si="22"/>
        <v>68.045999999999992</v>
      </c>
      <c r="AH43" s="96">
        <f t="shared" ca="1" si="23"/>
        <v>62.292000000000002</v>
      </c>
      <c r="AI43" s="20">
        <f t="shared" ca="1" si="24"/>
        <v>61.048999999999999</v>
      </c>
      <c r="AJ43" s="20">
        <f t="shared" ca="1" si="25"/>
        <v>55.323999999999998</v>
      </c>
      <c r="AK43" s="20">
        <f t="shared" ca="1" si="26"/>
        <v>51.687999999999995</v>
      </c>
      <c r="AL43" s="20">
        <f t="shared" ca="1" si="27"/>
        <v>51.448000000000008</v>
      </c>
      <c r="AM43" s="20">
        <f t="shared" ca="1" si="28"/>
        <v>73.346000000000004</v>
      </c>
      <c r="AN43" s="20">
        <f t="shared" ca="1" si="29"/>
        <v>71.239000000000004</v>
      </c>
      <c r="AO43" s="20">
        <f t="shared" ca="1" si="30"/>
        <v>61.173999999999992</v>
      </c>
      <c r="AP43" s="20">
        <f t="shared" ca="1" si="31"/>
        <v>56.721999999999994</v>
      </c>
      <c r="AQ43" s="20">
        <f t="shared" ca="1" si="32"/>
        <v>56.381</v>
      </c>
      <c r="AR43" s="20">
        <f t="shared" ca="1" si="33"/>
        <v>53.755000000000003</v>
      </c>
      <c r="AS43" s="20">
        <f t="shared" ca="1" si="34"/>
        <v>49.565000000000005</v>
      </c>
      <c r="AT43" s="20">
        <f t="shared" ca="1" si="164"/>
        <v>87.694999999999993</v>
      </c>
      <c r="AU43" s="20">
        <f t="shared" ca="1" si="165"/>
        <v>83.247</v>
      </c>
      <c r="AV43" s="20">
        <f t="shared" ca="1" si="166"/>
        <v>81.366</v>
      </c>
      <c r="AW43" s="20">
        <f t="shared" ca="1" si="167"/>
        <v>81.031999999999996</v>
      </c>
      <c r="AX43" s="20">
        <f t="shared" ca="1" si="168"/>
        <v>77.640999999999991</v>
      </c>
      <c r="AY43" s="20">
        <f t="shared" ca="1" si="169"/>
        <v>68.013000000000005</v>
      </c>
      <c r="AZ43" s="443"/>
      <c r="BA43" s="188"/>
      <c r="BB43" s="188"/>
      <c r="BC43" s="188"/>
      <c r="BD43" s="188"/>
      <c r="BE43" s="188"/>
      <c r="BF43" s="34"/>
      <c r="BG43" s="21">
        <f t="shared" ca="1" si="47"/>
        <v>70.245999999999995</v>
      </c>
      <c r="BH43" s="21">
        <f t="shared" ca="1" si="48"/>
        <v>63.844000000000001</v>
      </c>
      <c r="BI43" s="21">
        <f t="shared" ca="1" si="170"/>
        <v>59.059999999999995</v>
      </c>
      <c r="BJ43" s="440"/>
      <c r="BK43" s="21">
        <f t="shared" ca="1" si="171"/>
        <v>53.491999999999997</v>
      </c>
      <c r="BL43" s="305">
        <f t="shared" ca="1" si="163"/>
        <v>48.844000000000008</v>
      </c>
      <c r="BM43" s="21">
        <f t="shared" ca="1" si="172"/>
        <v>50.773000000000003</v>
      </c>
      <c r="BN43" s="442"/>
      <c r="BO43" s="442"/>
      <c r="BP43" s="32">
        <f t="shared" ca="1" si="79"/>
        <v>850</v>
      </c>
      <c r="BQ43" s="129">
        <f t="shared" ca="1" si="154"/>
        <v>850</v>
      </c>
      <c r="BR43" s="34"/>
      <c r="BS43" s="34"/>
      <c r="BT43" s="4">
        <f t="shared" ca="1" si="80"/>
        <v>300</v>
      </c>
      <c r="BU43" s="4">
        <f t="shared" ca="1" si="81"/>
        <v>170</v>
      </c>
      <c r="BV43" s="34"/>
      <c r="BW43" s="4">
        <f t="shared" ca="1" si="82"/>
        <v>140</v>
      </c>
      <c r="BX43" s="7">
        <f t="shared" ca="1" si="83"/>
        <v>420</v>
      </c>
      <c r="BY43" s="4">
        <f t="shared" ca="1" si="122"/>
        <v>20</v>
      </c>
      <c r="BZ43" s="4">
        <f t="shared" ca="1" si="84"/>
        <v>10</v>
      </c>
      <c r="CA43" s="4">
        <f t="shared" ca="1" si="156"/>
        <v>3900</v>
      </c>
      <c r="CB43" s="4">
        <f t="shared" ca="1" si="85"/>
        <v>2500</v>
      </c>
      <c r="CC43" s="4">
        <f t="shared" ca="1" si="86"/>
        <v>30</v>
      </c>
      <c r="CD43" s="4">
        <f t="shared" ca="1" si="87"/>
        <v>20</v>
      </c>
      <c r="CE43" s="4">
        <f t="shared" ca="1" si="88"/>
        <v>180</v>
      </c>
      <c r="CF43" s="4">
        <f t="shared" ca="1" si="89"/>
        <v>2200</v>
      </c>
      <c r="CG43" s="4">
        <f t="shared" ca="1" si="90"/>
        <v>10</v>
      </c>
      <c r="CH43" s="4">
        <f t="shared" ca="1" si="91"/>
        <v>380</v>
      </c>
      <c r="CI43" s="4">
        <f t="shared" ca="1" si="92"/>
        <v>150</v>
      </c>
      <c r="CJ43" s="4">
        <f t="shared" ca="1" si="93"/>
        <v>25</v>
      </c>
      <c r="CK43" s="4">
        <f t="shared" ca="1" si="94"/>
        <v>20</v>
      </c>
      <c r="CL43" s="4">
        <f t="shared" ca="1" si="95"/>
        <v>280</v>
      </c>
      <c r="CM43" s="4">
        <f t="shared" ca="1" si="96"/>
        <v>550</v>
      </c>
      <c r="CN43" s="4">
        <f t="shared" ca="1" si="97"/>
        <v>25</v>
      </c>
      <c r="CO43" s="34"/>
      <c r="CP43" s="34"/>
      <c r="CQ43" s="4">
        <f t="shared" ca="1" si="99"/>
        <v>2800</v>
      </c>
      <c r="CR43" s="4">
        <f t="shared" ca="1" si="100"/>
        <v>1900</v>
      </c>
      <c r="CS43" s="4">
        <f t="shared" ca="1" si="101"/>
        <v>10</v>
      </c>
      <c r="CT43" s="4">
        <f t="shared" ca="1" si="102"/>
        <v>25</v>
      </c>
      <c r="CU43" s="4">
        <f t="shared" ca="1" si="103"/>
        <v>40</v>
      </c>
      <c r="CV43" s="4">
        <f t="shared" ca="1" si="104"/>
        <v>30</v>
      </c>
      <c r="CW43" s="4">
        <f t="shared" ca="1" si="105"/>
        <v>8</v>
      </c>
      <c r="CX43" s="4">
        <f t="shared" ca="1" si="106"/>
        <v>10</v>
      </c>
      <c r="CY43" s="4">
        <f t="shared" ca="1" si="107"/>
        <v>350</v>
      </c>
      <c r="CZ43" s="4">
        <f t="shared" ca="1" si="108"/>
        <v>3200</v>
      </c>
      <c r="DA43" s="4">
        <f t="shared" ca="1" si="109"/>
        <v>12</v>
      </c>
      <c r="DB43" s="4">
        <f t="shared" ca="1" si="110"/>
        <v>380</v>
      </c>
      <c r="DC43" s="4">
        <f t="shared" ca="1" si="111"/>
        <v>150</v>
      </c>
      <c r="DD43" s="4">
        <f t="shared" ca="1" si="112"/>
        <v>150</v>
      </c>
      <c r="DE43" s="4">
        <f t="shared" ca="1" si="157"/>
        <v>290</v>
      </c>
      <c r="DF43" s="4">
        <f t="shared" ca="1" si="158"/>
        <v>750</v>
      </c>
      <c r="DG43" s="4">
        <f t="shared" ca="1" si="159"/>
        <v>280</v>
      </c>
      <c r="DH43" s="4">
        <f t="shared" ca="1" si="160"/>
        <v>140</v>
      </c>
      <c r="DI43" s="4">
        <f t="shared" ca="1" si="161"/>
        <v>1500</v>
      </c>
      <c r="DJ43" s="4">
        <f t="shared" ca="1" si="162"/>
        <v>1000</v>
      </c>
      <c r="DK43" s="34"/>
      <c r="DL43" s="34"/>
      <c r="DM43" s="34"/>
      <c r="DN43" s="34"/>
      <c r="DO43" s="34"/>
      <c r="DP43" s="34"/>
      <c r="DQ43" s="34"/>
      <c r="DR43" s="4">
        <f t="shared" ca="1" si="113"/>
        <v>15</v>
      </c>
      <c r="DS43" s="4">
        <f t="shared" ca="1" si="114"/>
        <v>12</v>
      </c>
      <c r="DT43" s="4">
        <f t="shared" ca="1" si="115"/>
        <v>15</v>
      </c>
      <c r="DU43" s="34"/>
      <c r="DV43" s="7">
        <f t="shared" ca="1" si="155"/>
        <v>230</v>
      </c>
      <c r="DW43" s="130">
        <f t="shared" ca="1" si="141"/>
        <v>120</v>
      </c>
      <c r="DX43" s="130">
        <f t="shared" ca="1" si="117"/>
        <v>130</v>
      </c>
      <c r="DY43" s="4">
        <f t="shared" ca="1" si="118"/>
        <v>130</v>
      </c>
      <c r="DZ43" s="4">
        <f t="shared" ca="1" si="119"/>
        <v>55</v>
      </c>
      <c r="EA43" s="4">
        <f t="shared" ca="1" si="120"/>
        <v>50</v>
      </c>
      <c r="EB43" s="4">
        <f t="shared" ca="1" si="121"/>
        <v>55</v>
      </c>
      <c r="ED43" s="447" t="s">
        <v>71</v>
      </c>
      <c r="EE43" s="9" t="s">
        <v>180</v>
      </c>
      <c r="EF43" s="10">
        <v>57.084000000000003</v>
      </c>
    </row>
    <row r="44" spans="1:136" x14ac:dyDescent="0.15">
      <c r="A44" s="6" t="s">
        <v>397</v>
      </c>
      <c r="B44" s="3">
        <f t="shared" ca="1" si="74"/>
        <v>44487</v>
      </c>
      <c r="C44" s="34"/>
      <c r="D44" s="34"/>
      <c r="E44" s="20">
        <f t="shared" ca="1" si="0"/>
        <v>56.456999999999994</v>
      </c>
      <c r="F44" s="20">
        <f t="shared" ca="1" si="75"/>
        <v>53.865000000000002</v>
      </c>
      <c r="G44" s="34"/>
      <c r="H44" s="34"/>
      <c r="I44" s="20">
        <f t="shared" ca="1" si="1"/>
        <v>53.009999999999991</v>
      </c>
      <c r="J44" s="20">
        <f t="shared" ca="1" si="2"/>
        <v>46.929000000000002</v>
      </c>
      <c r="K44" s="34"/>
      <c r="L44" s="20">
        <f t="shared" ca="1" si="4"/>
        <v>72.456999999999994</v>
      </c>
      <c r="M44" s="20">
        <f t="shared" ca="1" si="5"/>
        <v>65.468999999999994</v>
      </c>
      <c r="N44" s="95">
        <f t="shared" ca="1" si="6"/>
        <v>71.785999999999987</v>
      </c>
      <c r="O44" s="20">
        <f t="shared" ca="1" si="7"/>
        <v>66.534000000000006</v>
      </c>
      <c r="P44" s="4">
        <f t="shared" ca="1" si="8"/>
        <v>57.285999999999994</v>
      </c>
      <c r="Q44" s="20">
        <f t="shared" ca="1" si="9"/>
        <v>55.131</v>
      </c>
      <c r="R44" s="20">
        <f t="shared" ca="1" si="10"/>
        <v>53.087999999999994</v>
      </c>
      <c r="S44" s="20">
        <f t="shared" ca="1" si="11"/>
        <v>63.866999999999997</v>
      </c>
      <c r="T44" s="20">
        <f t="shared" ca="1" si="12"/>
        <v>56.042000000000002</v>
      </c>
      <c r="U44" s="20">
        <f t="shared" ca="1" si="13"/>
        <v>52.410000000000004</v>
      </c>
      <c r="V44" s="20">
        <f t="shared" ca="1" si="14"/>
        <v>51.188000000000002</v>
      </c>
      <c r="W44" s="20">
        <f t="shared" ca="1" si="76"/>
        <v>55.019999999999996</v>
      </c>
      <c r="X44" s="20">
        <f t="shared" ca="1" si="77"/>
        <v>57.338999999999999</v>
      </c>
      <c r="Y44" s="95">
        <f t="shared" ca="1" si="15"/>
        <v>54.493000000000002</v>
      </c>
      <c r="Z44" s="20">
        <f t="shared" ca="1" si="78"/>
        <v>50.483999999999995</v>
      </c>
      <c r="AA44" s="20">
        <f t="shared" ca="1" si="16"/>
        <v>51.550000000000004</v>
      </c>
      <c r="AB44" s="20">
        <f t="shared" ca="1" si="17"/>
        <v>50.100999999999999</v>
      </c>
      <c r="AC44" s="20">
        <f t="shared" ca="1" si="18"/>
        <v>50.683</v>
      </c>
      <c r="AD44" s="34"/>
      <c r="AE44" s="20">
        <f t="shared" ca="1" si="20"/>
        <v>71.012</v>
      </c>
      <c r="AF44" s="20">
        <f t="shared" ca="1" si="21"/>
        <v>73.863</v>
      </c>
      <c r="AG44" s="20">
        <f t="shared" ca="1" si="22"/>
        <v>68.043000000000006</v>
      </c>
      <c r="AH44" s="96">
        <f t="shared" ca="1" si="23"/>
        <v>62.003</v>
      </c>
      <c r="AI44" s="20">
        <f t="shared" ca="1" si="24"/>
        <v>60.798000000000002</v>
      </c>
      <c r="AJ44" s="20">
        <f t="shared" ca="1" si="25"/>
        <v>55.328000000000003</v>
      </c>
      <c r="AK44" s="20">
        <f t="shared" ca="1" si="26"/>
        <v>51.641999999999996</v>
      </c>
      <c r="AL44" s="20">
        <f t="shared" ca="1" si="27"/>
        <v>51.238</v>
      </c>
      <c r="AM44" s="20">
        <f t="shared" ca="1" si="28"/>
        <v>73.231999999999999</v>
      </c>
      <c r="AN44" s="20">
        <f t="shared" ca="1" si="29"/>
        <v>71.144000000000005</v>
      </c>
      <c r="AO44" s="20">
        <f t="shared" ca="1" si="30"/>
        <v>60.956999999999994</v>
      </c>
      <c r="AP44" s="20">
        <f t="shared" ca="1" si="31"/>
        <v>56.106999999999999</v>
      </c>
      <c r="AQ44" s="20">
        <f t="shared" ca="1" si="32"/>
        <v>56.412000000000006</v>
      </c>
      <c r="AR44" s="20">
        <f t="shared" ca="1" si="33"/>
        <v>53.103999999999999</v>
      </c>
      <c r="AS44" s="20">
        <f t="shared" ca="1" si="34"/>
        <v>49.165000000000006</v>
      </c>
      <c r="AT44" s="20">
        <f t="shared" ca="1" si="164"/>
        <v>87.233999999999995</v>
      </c>
      <c r="AU44" s="20">
        <f t="shared" ca="1" si="165"/>
        <v>83.165999999999997</v>
      </c>
      <c r="AV44" s="20">
        <f t="shared" ca="1" si="166"/>
        <v>81.241</v>
      </c>
      <c r="AW44" s="20">
        <f t="shared" ca="1" si="167"/>
        <v>80.983000000000004</v>
      </c>
      <c r="AX44" s="20">
        <f t="shared" ca="1" si="168"/>
        <v>77.658999999999992</v>
      </c>
      <c r="AY44" s="20">
        <f t="shared" ca="1" si="169"/>
        <v>68.049000000000007</v>
      </c>
      <c r="AZ44" s="443"/>
      <c r="BA44" s="188"/>
      <c r="BB44" s="188"/>
      <c r="BC44" s="188"/>
      <c r="BD44" s="188"/>
      <c r="BE44" s="188"/>
      <c r="BF44" s="34"/>
      <c r="BG44" s="21">
        <f t="shared" ca="1" si="47"/>
        <v>70.212999999999994</v>
      </c>
      <c r="BH44" s="21">
        <f t="shared" ca="1" si="48"/>
        <v>63.853999999999999</v>
      </c>
      <c r="BI44" s="21">
        <f t="shared" ca="1" si="170"/>
        <v>58.481999999999999</v>
      </c>
      <c r="BJ44" s="440"/>
      <c r="BK44" s="21">
        <f t="shared" ca="1" si="171"/>
        <v>52.802999999999997</v>
      </c>
      <c r="BL44" s="305">
        <f t="shared" ca="1" si="163"/>
        <v>48.724000000000004</v>
      </c>
      <c r="BM44" s="21">
        <f t="shared" ca="1" si="172"/>
        <v>50.625</v>
      </c>
      <c r="BN44" s="442"/>
      <c r="BO44" s="442"/>
      <c r="BP44" s="32">
        <f t="shared" ca="1" si="79"/>
        <v>800</v>
      </c>
      <c r="BQ44" s="129">
        <f t="shared" ca="1" si="154"/>
        <v>950</v>
      </c>
      <c r="BR44" s="34"/>
      <c r="BS44" s="34"/>
      <c r="BT44" s="4">
        <f t="shared" ca="1" si="80"/>
        <v>300</v>
      </c>
      <c r="BU44" s="4">
        <f t="shared" ca="1" si="81"/>
        <v>160</v>
      </c>
      <c r="BV44" s="34"/>
      <c r="BW44" s="4">
        <f t="shared" ca="1" si="82"/>
        <v>140</v>
      </c>
      <c r="BX44" s="7">
        <f t="shared" ca="1" si="83"/>
        <v>400</v>
      </c>
      <c r="BY44" s="4">
        <f t="shared" ca="1" si="122"/>
        <v>5</v>
      </c>
      <c r="BZ44" s="4">
        <f t="shared" ca="1" si="84"/>
        <v>10</v>
      </c>
      <c r="CA44" s="4">
        <f t="shared" ca="1" si="156"/>
        <v>3500</v>
      </c>
      <c r="CB44" s="4">
        <f t="shared" ca="1" si="85"/>
        <v>2500</v>
      </c>
      <c r="CC44" s="4">
        <f t="shared" ca="1" si="86"/>
        <v>30</v>
      </c>
      <c r="CD44" s="4">
        <f t="shared" ca="1" si="87"/>
        <v>25</v>
      </c>
      <c r="CE44" s="4">
        <f t="shared" ca="1" si="88"/>
        <v>200</v>
      </c>
      <c r="CF44" s="4">
        <f t="shared" ca="1" si="89"/>
        <v>2300</v>
      </c>
      <c r="CG44" s="4">
        <f t="shared" ca="1" si="90"/>
        <v>10</v>
      </c>
      <c r="CH44" s="4">
        <f t="shared" ca="1" si="91"/>
        <v>400</v>
      </c>
      <c r="CI44" s="4">
        <f t="shared" ca="1" si="92"/>
        <v>140</v>
      </c>
      <c r="CJ44" s="4">
        <f t="shared" ca="1" si="93"/>
        <v>30</v>
      </c>
      <c r="CK44" s="4">
        <f t="shared" ca="1" si="94"/>
        <v>30</v>
      </c>
      <c r="CL44" s="4">
        <f t="shared" ca="1" si="95"/>
        <v>300</v>
      </c>
      <c r="CM44" s="4">
        <f t="shared" ca="1" si="96"/>
        <v>550</v>
      </c>
      <c r="CN44" s="4">
        <f t="shared" ca="1" si="97"/>
        <v>12</v>
      </c>
      <c r="CO44" s="34"/>
      <c r="CP44" s="4">
        <f t="shared" ca="1" si="98"/>
        <v>600</v>
      </c>
      <c r="CQ44" s="4">
        <f t="shared" ca="1" si="99"/>
        <v>2800</v>
      </c>
      <c r="CR44" s="4">
        <f t="shared" ca="1" si="100"/>
        <v>2800</v>
      </c>
      <c r="CS44" s="4">
        <f t="shared" ca="1" si="101"/>
        <v>10</v>
      </c>
      <c r="CT44" s="4">
        <f t="shared" ca="1" si="102"/>
        <v>15</v>
      </c>
      <c r="CU44" s="4">
        <f t="shared" ca="1" si="103"/>
        <v>45</v>
      </c>
      <c r="CV44" s="4">
        <f t="shared" ca="1" si="104"/>
        <v>30</v>
      </c>
      <c r="CW44" s="4">
        <f t="shared" ca="1" si="105"/>
        <v>8</v>
      </c>
      <c r="CX44" s="4">
        <f t="shared" ca="1" si="106"/>
        <v>10</v>
      </c>
      <c r="CY44" s="4">
        <f t="shared" ca="1" si="107"/>
        <v>500</v>
      </c>
      <c r="CZ44" s="4">
        <f t="shared" ca="1" si="108"/>
        <v>3500</v>
      </c>
      <c r="DA44" s="4">
        <f t="shared" ca="1" si="109"/>
        <v>20</v>
      </c>
      <c r="DB44" s="4">
        <f t="shared" ca="1" si="110"/>
        <v>380</v>
      </c>
      <c r="DC44" s="4">
        <f t="shared" ca="1" si="111"/>
        <v>150</v>
      </c>
      <c r="DD44" s="4">
        <f t="shared" ca="1" si="112"/>
        <v>150</v>
      </c>
      <c r="DE44" s="4">
        <f t="shared" ca="1" si="157"/>
        <v>300</v>
      </c>
      <c r="DF44" s="4">
        <f t="shared" ca="1" si="158"/>
        <v>900</v>
      </c>
      <c r="DG44" s="4">
        <f t="shared" ca="1" si="159"/>
        <v>450</v>
      </c>
      <c r="DH44" s="4">
        <f t="shared" ca="1" si="160"/>
        <v>140</v>
      </c>
      <c r="DI44" s="4">
        <f t="shared" ca="1" si="161"/>
        <v>1500</v>
      </c>
      <c r="DJ44" s="4">
        <f t="shared" ca="1" si="162"/>
        <v>750</v>
      </c>
      <c r="DK44" s="34"/>
      <c r="DL44" s="34"/>
      <c r="DM44" s="34"/>
      <c r="DN44" s="34"/>
      <c r="DO44" s="34"/>
      <c r="DP44" s="34"/>
      <c r="DQ44" s="34"/>
      <c r="DR44" s="4">
        <f t="shared" ca="1" si="113"/>
        <v>15</v>
      </c>
      <c r="DS44" s="4">
        <f t="shared" ca="1" si="114"/>
        <v>10</v>
      </c>
      <c r="DT44" s="4">
        <f t="shared" ca="1" si="115"/>
        <v>20</v>
      </c>
      <c r="DU44" s="34"/>
      <c r="DV44" s="7">
        <f t="shared" ca="1" si="155"/>
        <v>200</v>
      </c>
      <c r="DW44" s="130">
        <f t="shared" ca="1" si="141"/>
        <v>150</v>
      </c>
      <c r="DX44" s="130">
        <f t="shared" ca="1" si="117"/>
        <v>160</v>
      </c>
      <c r="DY44" s="4">
        <f t="shared" ca="1" si="118"/>
        <v>170</v>
      </c>
      <c r="DZ44" s="4">
        <f t="shared" ca="1" si="119"/>
        <v>60</v>
      </c>
      <c r="EA44" s="4">
        <f t="shared" ca="1" si="120"/>
        <v>60</v>
      </c>
      <c r="EB44" s="4">
        <f t="shared" ca="1" si="121"/>
        <v>60</v>
      </c>
      <c r="ED44" s="448"/>
      <c r="EE44" t="s">
        <v>181</v>
      </c>
      <c r="EF44" s="11">
        <v>57.067</v>
      </c>
    </row>
    <row r="45" spans="1:136" x14ac:dyDescent="0.15">
      <c r="A45" s="6" t="s">
        <v>400</v>
      </c>
      <c r="B45" s="3">
        <f t="shared" ca="1" si="74"/>
        <v>44494</v>
      </c>
      <c r="C45" s="34"/>
      <c r="D45" s="34"/>
      <c r="E45" s="20">
        <f t="shared" ca="1" si="0"/>
        <v>56.345999999999997</v>
      </c>
      <c r="F45" s="20">
        <f t="shared" ca="1" si="75"/>
        <v>54.044000000000004</v>
      </c>
      <c r="G45" s="34"/>
      <c r="H45" s="34"/>
      <c r="I45" s="20">
        <f t="shared" ca="1" si="1"/>
        <v>52.935999999999993</v>
      </c>
      <c r="J45" s="20">
        <f t="shared" ca="1" si="2"/>
        <v>47.060999999999993</v>
      </c>
      <c r="K45" s="34"/>
      <c r="L45" s="20">
        <f t="shared" ca="1" si="4"/>
        <v>72.451999999999998</v>
      </c>
      <c r="M45" s="20">
        <f t="shared" ca="1" si="5"/>
        <v>65.370999999999995</v>
      </c>
      <c r="N45" s="95">
        <f t="shared" ca="1" si="6"/>
        <v>72.924999999999997</v>
      </c>
      <c r="O45" s="20">
        <f t="shared" ca="1" si="7"/>
        <v>66.435000000000002</v>
      </c>
      <c r="P45" s="4">
        <f t="shared" ca="1" si="8"/>
        <v>57.255999999999993</v>
      </c>
      <c r="Q45" s="20">
        <f t="shared" ca="1" si="9"/>
        <v>55.084000000000003</v>
      </c>
      <c r="R45" s="20">
        <f t="shared" ca="1" si="10"/>
        <v>53.215999999999994</v>
      </c>
      <c r="S45" s="20">
        <f t="shared" ca="1" si="11"/>
        <v>63.777000000000001</v>
      </c>
      <c r="T45" s="20">
        <f t="shared" ca="1" si="12"/>
        <v>55.944000000000003</v>
      </c>
      <c r="U45" s="20">
        <f t="shared" ca="1" si="13"/>
        <v>52.399000000000001</v>
      </c>
      <c r="V45" s="20">
        <f t="shared" ca="1" si="14"/>
        <v>51.34</v>
      </c>
      <c r="W45" s="20">
        <f t="shared" ca="1" si="76"/>
        <v>55.286000000000001</v>
      </c>
      <c r="X45" s="20">
        <f t="shared" ca="1" si="77"/>
        <v>57.591999999999999</v>
      </c>
      <c r="Y45" s="95">
        <f t="shared" ca="1" si="15"/>
        <v>54.731000000000002</v>
      </c>
      <c r="Z45" s="20">
        <f t="shared" ca="1" si="78"/>
        <v>50.593999999999994</v>
      </c>
      <c r="AA45" s="20">
        <f t="shared" ca="1" si="16"/>
        <v>51.928000000000004</v>
      </c>
      <c r="AB45" s="20">
        <f t="shared" ca="1" si="17"/>
        <v>50.344999999999999</v>
      </c>
      <c r="AC45" s="20">
        <f t="shared" ca="1" si="18"/>
        <v>50.978999999999999</v>
      </c>
      <c r="AD45" s="34"/>
      <c r="AE45" s="20">
        <f t="shared" ca="1" si="20"/>
        <v>71.210000000000008</v>
      </c>
      <c r="AF45" s="20">
        <f t="shared" ca="1" si="21"/>
        <v>73.998000000000005</v>
      </c>
      <c r="AG45" s="20">
        <f t="shared" ca="1" si="22"/>
        <v>68.16</v>
      </c>
      <c r="AH45" s="96">
        <f t="shared" ca="1" si="23"/>
        <v>62.198999999999998</v>
      </c>
      <c r="AI45" s="20">
        <f t="shared" ca="1" si="24"/>
        <v>60.78</v>
      </c>
      <c r="AJ45" s="20">
        <f t="shared" ca="1" si="25"/>
        <v>55.220999999999997</v>
      </c>
      <c r="AK45" s="20">
        <f t="shared" ca="1" si="26"/>
        <v>51.706999999999994</v>
      </c>
      <c r="AL45" s="20">
        <f t="shared" ca="1" si="27"/>
        <v>51.353999999999999</v>
      </c>
      <c r="AM45" s="20">
        <f t="shared" ca="1" si="28"/>
        <v>73.183999999999997</v>
      </c>
      <c r="AN45" s="20">
        <f t="shared" ca="1" si="29"/>
        <v>71.084000000000003</v>
      </c>
      <c r="AO45" s="20">
        <f t="shared" ca="1" si="30"/>
        <v>60.955999999999996</v>
      </c>
      <c r="AP45" s="20">
        <f t="shared" ca="1" si="31"/>
        <v>56.262999999999998</v>
      </c>
      <c r="AQ45" s="20">
        <f t="shared" ca="1" si="32"/>
        <v>54.506</v>
      </c>
      <c r="AR45" s="20">
        <f t="shared" ca="1" si="33"/>
        <v>52.02</v>
      </c>
      <c r="AS45" s="20">
        <f t="shared" ca="1" si="34"/>
        <v>49.282000000000004</v>
      </c>
      <c r="AT45" s="20">
        <f t="shared" ca="1" si="164"/>
        <v>87.998999999999995</v>
      </c>
      <c r="AU45" s="20">
        <f t="shared" ca="1" si="165"/>
        <v>84.001000000000005</v>
      </c>
      <c r="AV45" s="20">
        <f t="shared" ca="1" si="166"/>
        <v>81.170999999999992</v>
      </c>
      <c r="AW45" s="20">
        <f t="shared" ca="1" si="167"/>
        <v>80.995999999999995</v>
      </c>
      <c r="AX45" s="20">
        <f t="shared" ca="1" si="168"/>
        <v>77.771000000000001</v>
      </c>
      <c r="AY45" s="20">
        <f t="shared" ca="1" si="169"/>
        <v>68.195999999999998</v>
      </c>
      <c r="AZ45" s="443"/>
      <c r="BA45" s="188"/>
      <c r="BB45" s="188"/>
      <c r="BC45" s="188"/>
      <c r="BD45" s="188"/>
      <c r="BE45" s="188"/>
      <c r="BF45" s="34"/>
      <c r="BG45" s="21">
        <f t="shared" ca="1" si="47"/>
        <v>70.268000000000001</v>
      </c>
      <c r="BH45" s="21">
        <f t="shared" ca="1" si="48"/>
        <v>63.834000000000003</v>
      </c>
      <c r="BI45" s="21">
        <f t="shared" ca="1" si="170"/>
        <v>58.481999999999999</v>
      </c>
      <c r="BJ45" s="440"/>
      <c r="BK45" s="21">
        <f t="shared" ca="1" si="171"/>
        <v>53.018999999999998</v>
      </c>
      <c r="BL45" s="305">
        <f t="shared" ca="1" si="163"/>
        <v>48.851000000000006</v>
      </c>
      <c r="BM45" s="21">
        <f t="shared" ca="1" si="172"/>
        <v>50.916000000000004</v>
      </c>
      <c r="BN45" s="442"/>
      <c r="BO45" s="442"/>
      <c r="BP45" s="32">
        <f t="shared" ca="1" si="79"/>
        <v>800</v>
      </c>
      <c r="BQ45" s="129">
        <f ca="1">INDIRECT(A45&amp;"!$G$11")</f>
        <v>800</v>
      </c>
      <c r="BR45" s="34"/>
      <c r="BS45" s="34"/>
      <c r="BT45" s="4">
        <f t="shared" ca="1" si="80"/>
        <v>320</v>
      </c>
      <c r="BU45" s="4">
        <f t="shared" ca="1" si="81"/>
        <v>150</v>
      </c>
      <c r="BV45" s="34"/>
      <c r="BW45" s="4">
        <f t="shared" ca="1" si="82"/>
        <v>130</v>
      </c>
      <c r="BX45" s="7">
        <f t="shared" ca="1" si="83"/>
        <v>380</v>
      </c>
      <c r="BY45" s="4">
        <f t="shared" ca="1" si="122"/>
        <v>25</v>
      </c>
      <c r="BZ45" s="4">
        <f t="shared" ca="1" si="84"/>
        <v>10</v>
      </c>
      <c r="CA45" s="4">
        <f t="shared" ca="1" si="156"/>
        <v>3500</v>
      </c>
      <c r="CB45" s="4">
        <f t="shared" ca="1" si="85"/>
        <v>2500</v>
      </c>
      <c r="CC45" s="4">
        <f t="shared" ca="1" si="86"/>
        <v>30</v>
      </c>
      <c r="CD45" s="4">
        <f t="shared" ca="1" si="87"/>
        <v>30</v>
      </c>
      <c r="CE45" s="4">
        <f t="shared" ca="1" si="88"/>
        <v>210</v>
      </c>
      <c r="CF45" s="4">
        <f t="shared" ca="1" si="89"/>
        <v>2500</v>
      </c>
      <c r="CG45" s="4">
        <f t="shared" ca="1" si="90"/>
        <v>10</v>
      </c>
      <c r="CH45" s="4">
        <f t="shared" ca="1" si="91"/>
        <v>450</v>
      </c>
      <c r="CI45" s="4">
        <f t="shared" ca="1" si="92"/>
        <v>150</v>
      </c>
      <c r="CJ45" s="4">
        <f t="shared" ca="1" si="93"/>
        <v>20</v>
      </c>
      <c r="CK45" s="4">
        <f t="shared" ca="1" si="94"/>
        <v>25</v>
      </c>
      <c r="CL45" s="4">
        <f t="shared" ca="1" si="95"/>
        <v>190</v>
      </c>
      <c r="CM45" s="4">
        <f t="shared" ca="1" si="96"/>
        <v>600</v>
      </c>
      <c r="CN45" s="4">
        <f t="shared" ca="1" si="97"/>
        <v>15</v>
      </c>
      <c r="CO45" s="34"/>
      <c r="CP45" s="4">
        <f t="shared" ca="1" si="98"/>
        <v>800</v>
      </c>
      <c r="CQ45" s="4">
        <f t="shared" ca="1" si="99"/>
        <v>2600</v>
      </c>
      <c r="CR45" s="4">
        <f t="shared" ca="1" si="100"/>
        <v>2400</v>
      </c>
      <c r="CS45" s="4">
        <f t="shared" ca="1" si="101"/>
        <v>10</v>
      </c>
      <c r="CT45" s="4">
        <f t="shared" ca="1" si="102"/>
        <v>28</v>
      </c>
      <c r="CU45" s="4">
        <f t="shared" ca="1" si="103"/>
        <v>40</v>
      </c>
      <c r="CV45" s="4">
        <f t="shared" ca="1" si="104"/>
        <v>28</v>
      </c>
      <c r="CW45" s="4">
        <f t="shared" ca="1" si="105"/>
        <v>8</v>
      </c>
      <c r="CX45" s="4">
        <f t="shared" ca="1" si="106"/>
        <v>8</v>
      </c>
      <c r="CY45" s="4">
        <f t="shared" ca="1" si="107"/>
        <v>550</v>
      </c>
      <c r="CZ45" s="4">
        <f t="shared" ca="1" si="108"/>
        <v>4000</v>
      </c>
      <c r="DA45" s="4">
        <f t="shared" ca="1" si="109"/>
        <v>12</v>
      </c>
      <c r="DB45" s="4">
        <f t="shared" ca="1" si="110"/>
        <v>300</v>
      </c>
      <c r="DC45" s="4">
        <f t="shared" ca="1" si="111"/>
        <v>150</v>
      </c>
      <c r="DD45" s="4">
        <f t="shared" ca="1" si="112"/>
        <v>160</v>
      </c>
      <c r="DE45" s="4">
        <f t="shared" ca="1" si="157"/>
        <v>280</v>
      </c>
      <c r="DF45" s="4">
        <f t="shared" ca="1" si="158"/>
        <v>700</v>
      </c>
      <c r="DG45" s="4">
        <f t="shared" ca="1" si="159"/>
        <v>350</v>
      </c>
      <c r="DH45" s="4">
        <f t="shared" ca="1" si="160"/>
        <v>200</v>
      </c>
      <c r="DI45" s="4">
        <f t="shared" ca="1" si="161"/>
        <v>1700</v>
      </c>
      <c r="DJ45" s="4">
        <f t="shared" ca="1" si="162"/>
        <v>1000</v>
      </c>
      <c r="DK45" s="34"/>
      <c r="DL45" s="34"/>
      <c r="DM45" s="34"/>
      <c r="DN45" s="34"/>
      <c r="DO45" s="34"/>
      <c r="DP45" s="34"/>
      <c r="DQ45" s="34"/>
      <c r="DR45" s="4">
        <f t="shared" ca="1" si="113"/>
        <v>12</v>
      </c>
      <c r="DS45" s="4">
        <f t="shared" ca="1" si="114"/>
        <v>10</v>
      </c>
      <c r="DT45" s="4">
        <f t="shared" ca="1" si="115"/>
        <v>25</v>
      </c>
      <c r="DU45" s="34"/>
      <c r="DV45" s="7">
        <f t="shared" ca="1" si="155"/>
        <v>150</v>
      </c>
      <c r="DW45" s="130">
        <f t="shared" ca="1" si="141"/>
        <v>100</v>
      </c>
      <c r="DX45" s="130">
        <f t="shared" ca="1" si="117"/>
        <v>100</v>
      </c>
      <c r="DY45" s="4">
        <f t="shared" ca="1" si="118"/>
        <v>100</v>
      </c>
      <c r="DZ45" s="4">
        <f t="shared" ca="1" si="119"/>
        <v>60</v>
      </c>
      <c r="EA45" s="4">
        <f t="shared" ca="1" si="120"/>
        <v>65</v>
      </c>
      <c r="EB45" s="4">
        <f t="shared" ca="1" si="121"/>
        <v>60</v>
      </c>
      <c r="ED45" s="449"/>
      <c r="EE45" s="12" t="s">
        <v>182</v>
      </c>
      <c r="EF45" s="13">
        <v>57.075000000000003</v>
      </c>
    </row>
    <row r="46" spans="1:136" x14ac:dyDescent="0.15">
      <c r="A46" s="6" t="s">
        <v>403</v>
      </c>
      <c r="B46" s="3">
        <f t="shared" ca="1" si="74"/>
        <v>44501</v>
      </c>
      <c r="C46" s="34"/>
      <c r="D46" s="34"/>
      <c r="E46" s="20">
        <f t="shared" ca="1" si="0"/>
        <v>56.798999999999999</v>
      </c>
      <c r="F46" s="20">
        <f t="shared" ca="1" si="75"/>
        <v>54.403000000000006</v>
      </c>
      <c r="G46" s="34"/>
      <c r="H46" s="34"/>
      <c r="I46" s="20">
        <f t="shared" ca="1" si="1"/>
        <v>53.332999999999991</v>
      </c>
      <c r="J46" s="20">
        <f t="shared" ca="1" si="2"/>
        <v>47.668999999999997</v>
      </c>
      <c r="K46" s="34"/>
      <c r="L46" s="20">
        <f t="shared" ca="1" si="4"/>
        <v>72.501000000000005</v>
      </c>
      <c r="M46" s="20">
        <f t="shared" ca="1" si="5"/>
        <v>65.456999999999994</v>
      </c>
      <c r="N46" s="95">
        <f t="shared" ca="1" si="6"/>
        <v>71.946999999999989</v>
      </c>
      <c r="O46" s="20">
        <f t="shared" ca="1" si="7"/>
        <v>66.61</v>
      </c>
      <c r="P46" s="4">
        <f t="shared" ca="1" si="8"/>
        <v>57.257999999999996</v>
      </c>
      <c r="Q46" s="20">
        <f t="shared" ca="1" si="9"/>
        <v>55.314999999999998</v>
      </c>
      <c r="R46" s="20">
        <f t="shared" ca="1" si="10"/>
        <v>53.768000000000001</v>
      </c>
      <c r="S46" s="20">
        <f t="shared" ca="1" si="11"/>
        <v>64.046999999999997</v>
      </c>
      <c r="T46" s="20">
        <f t="shared" ca="1" si="12"/>
        <v>55.682000000000002</v>
      </c>
      <c r="U46" s="20">
        <f t="shared" ca="1" si="13"/>
        <v>52.464000000000006</v>
      </c>
      <c r="V46" s="20">
        <f t="shared" ca="1" si="14"/>
        <v>51.863</v>
      </c>
      <c r="W46" s="20">
        <f t="shared" ca="1" si="76"/>
        <v>55.942</v>
      </c>
      <c r="X46" s="20">
        <f t="shared" ca="1" si="77"/>
        <v>58.283999999999999</v>
      </c>
      <c r="Y46" s="95">
        <f t="shared" ca="1" si="15"/>
        <v>55.602000000000004</v>
      </c>
      <c r="Z46" s="20">
        <f t="shared" ca="1" si="78"/>
        <v>51.58</v>
      </c>
      <c r="AA46" s="20">
        <f t="shared" ca="1" si="16"/>
        <v>51.623000000000005</v>
      </c>
      <c r="AB46" s="20">
        <f t="shared" ca="1" si="17"/>
        <v>50.180999999999997</v>
      </c>
      <c r="AC46" s="20">
        <f t="shared" ca="1" si="18"/>
        <v>51.112000000000002</v>
      </c>
      <c r="AD46" s="34"/>
      <c r="AE46" s="20">
        <f t="shared" ca="1" si="20"/>
        <v>71.343999999999994</v>
      </c>
      <c r="AF46" s="20">
        <f t="shared" ca="1" si="21"/>
        <v>73.947000000000003</v>
      </c>
      <c r="AG46" s="20">
        <f t="shared" ca="1" si="22"/>
        <v>68.150999999999996</v>
      </c>
      <c r="AH46" s="96">
        <f t="shared" ca="1" si="23"/>
        <v>62.374000000000002</v>
      </c>
      <c r="AI46" s="20">
        <f t="shared" ca="1" si="24"/>
        <v>60.831000000000003</v>
      </c>
      <c r="AJ46" s="20">
        <f t="shared" ca="1" si="25"/>
        <v>55.241</v>
      </c>
      <c r="AK46" s="20">
        <f t="shared" ca="1" si="26"/>
        <v>51.69</v>
      </c>
      <c r="AL46" s="20">
        <f t="shared" ca="1" si="27"/>
        <v>51.811000000000007</v>
      </c>
      <c r="AM46" s="20">
        <f t="shared" ca="1" si="28"/>
        <v>73.338999999999999</v>
      </c>
      <c r="AN46" s="20">
        <f t="shared" ca="1" si="29"/>
        <v>71.090999999999994</v>
      </c>
      <c r="AO46" s="20">
        <f t="shared" ca="1" si="30"/>
        <v>61.141999999999996</v>
      </c>
      <c r="AP46" s="20">
        <f t="shared" ca="1" si="31"/>
        <v>56.736000000000004</v>
      </c>
      <c r="AQ46" s="20">
        <f t="shared" ca="1" si="32"/>
        <v>55.102000000000004</v>
      </c>
      <c r="AR46" s="20">
        <f t="shared" ca="1" si="33"/>
        <v>53.591999999999999</v>
      </c>
      <c r="AS46" s="20">
        <f t="shared" ca="1" si="34"/>
        <v>50.397000000000006</v>
      </c>
      <c r="AT46" s="20">
        <f t="shared" ca="1" si="164"/>
        <v>87.619</v>
      </c>
      <c r="AU46" s="20">
        <f t="shared" ca="1" si="165"/>
        <v>84.64</v>
      </c>
      <c r="AV46" s="20">
        <f t="shared" ca="1" si="166"/>
        <v>81.284999999999997</v>
      </c>
      <c r="AW46" s="20">
        <f t="shared" ca="1" si="167"/>
        <v>81.070999999999998</v>
      </c>
      <c r="AX46" s="20">
        <f t="shared" ca="1" si="168"/>
        <v>77.763999999999996</v>
      </c>
      <c r="AY46" s="20">
        <f t="shared" ca="1" si="169"/>
        <v>68.170999999999992</v>
      </c>
      <c r="AZ46" s="443"/>
      <c r="BA46" s="188"/>
      <c r="BB46" s="188"/>
      <c r="BC46" s="188"/>
      <c r="BD46" s="188"/>
      <c r="BE46" s="188"/>
      <c r="BF46" s="34"/>
      <c r="BG46" s="21">
        <f t="shared" ca="1" si="47"/>
        <v>70.283999999999992</v>
      </c>
      <c r="BH46" s="21">
        <f t="shared" ca="1" si="48"/>
        <v>63.903999999999996</v>
      </c>
      <c r="BI46" s="21">
        <f t="shared" ca="1" si="170"/>
        <v>55.417999999999992</v>
      </c>
      <c r="BJ46" s="440"/>
      <c r="BK46" s="21">
        <f t="shared" ca="1" si="171"/>
        <v>53.923000000000002</v>
      </c>
      <c r="BL46" s="305">
        <f t="shared" ca="1" si="163"/>
        <v>49.682000000000002</v>
      </c>
      <c r="BM46" s="21">
        <f t="shared" ca="1" si="172"/>
        <v>51.035000000000004</v>
      </c>
      <c r="BN46" s="442"/>
      <c r="BO46" s="442"/>
      <c r="BP46" s="32">
        <f t="shared" ca="1" si="79"/>
        <v>700</v>
      </c>
      <c r="BQ46" s="441"/>
      <c r="BR46" s="34"/>
      <c r="BS46" s="34"/>
      <c r="BT46" s="4">
        <f t="shared" ca="1" si="80"/>
        <v>380</v>
      </c>
      <c r="BU46" s="4">
        <f t="shared" ca="1" si="81"/>
        <v>150</v>
      </c>
      <c r="BV46" s="34"/>
      <c r="BW46" s="4">
        <f t="shared" ca="1" si="82"/>
        <v>140</v>
      </c>
      <c r="BX46" s="7">
        <f t="shared" ca="1" si="83"/>
        <v>390</v>
      </c>
      <c r="BY46" s="4">
        <f t="shared" ca="1" si="122"/>
        <v>5</v>
      </c>
      <c r="BZ46" s="4">
        <f t="shared" ca="1" si="84"/>
        <v>10</v>
      </c>
      <c r="CA46" s="4">
        <f t="shared" ca="1" si="156"/>
        <v>3800</v>
      </c>
      <c r="CB46" s="4">
        <f t="shared" ca="1" si="85"/>
        <v>2500</v>
      </c>
      <c r="CC46" s="4">
        <f t="shared" ca="1" si="86"/>
        <v>30</v>
      </c>
      <c r="CD46" s="4">
        <f t="shared" ca="1" si="87"/>
        <v>12</v>
      </c>
      <c r="CE46" s="4">
        <f t="shared" ca="1" si="88"/>
        <v>220</v>
      </c>
      <c r="CF46" s="4">
        <f t="shared" ca="1" si="89"/>
        <v>2200</v>
      </c>
      <c r="CG46" s="4">
        <f t="shared" ca="1" si="90"/>
        <v>10</v>
      </c>
      <c r="CH46" s="4">
        <f t="shared" ca="1" si="91"/>
        <v>380</v>
      </c>
      <c r="CI46" s="4">
        <f t="shared" ca="1" si="92"/>
        <v>140</v>
      </c>
      <c r="CJ46" s="4">
        <f t="shared" ca="1" si="93"/>
        <v>25</v>
      </c>
      <c r="CK46" s="4">
        <f t="shared" ca="1" si="94"/>
        <v>15</v>
      </c>
      <c r="CL46" s="4">
        <f t="shared" ca="1" si="95"/>
        <v>150</v>
      </c>
      <c r="CM46" s="4">
        <f t="shared" ca="1" si="96"/>
        <v>700</v>
      </c>
      <c r="CN46" s="4">
        <f t="shared" ca="1" si="97"/>
        <v>15</v>
      </c>
      <c r="CO46" s="34"/>
      <c r="CP46" s="4">
        <f t="shared" ca="1" si="98"/>
        <v>550</v>
      </c>
      <c r="CQ46" s="4">
        <f t="shared" ca="1" si="99"/>
        <v>2800</v>
      </c>
      <c r="CR46" s="4">
        <f t="shared" ca="1" si="100"/>
        <v>2000</v>
      </c>
      <c r="CS46" s="4">
        <f t="shared" ca="1" si="101"/>
        <v>10</v>
      </c>
      <c r="CT46" s="4">
        <f t="shared" ca="1" si="102"/>
        <v>25</v>
      </c>
      <c r="CU46" s="4">
        <f t="shared" ca="1" si="103"/>
        <v>40</v>
      </c>
      <c r="CV46" s="4">
        <f t="shared" ca="1" si="104"/>
        <v>30</v>
      </c>
      <c r="CW46" s="4">
        <f t="shared" ca="1" si="105"/>
        <v>8</v>
      </c>
      <c r="CX46" s="4">
        <f t="shared" ca="1" si="106"/>
        <v>10</v>
      </c>
      <c r="CY46" s="4">
        <f t="shared" ca="1" si="107"/>
        <v>800</v>
      </c>
      <c r="CZ46" s="4">
        <f t="shared" ca="1" si="108"/>
        <v>3600</v>
      </c>
      <c r="DA46" s="4">
        <f t="shared" ca="1" si="109"/>
        <v>15</v>
      </c>
      <c r="DB46" s="4">
        <f t="shared" ca="1" si="110"/>
        <v>210</v>
      </c>
      <c r="DC46" s="4">
        <f t="shared" ca="1" si="111"/>
        <v>150</v>
      </c>
      <c r="DD46" s="4">
        <f t="shared" ca="1" si="112"/>
        <v>150</v>
      </c>
      <c r="DE46" s="4">
        <f t="shared" ca="1" si="157"/>
        <v>200</v>
      </c>
      <c r="DF46" s="4">
        <f t="shared" ca="1" si="158"/>
        <v>450</v>
      </c>
      <c r="DG46" s="4">
        <f t="shared" ca="1" si="159"/>
        <v>500</v>
      </c>
      <c r="DH46" s="4">
        <f t="shared" ca="1" si="160"/>
        <v>160</v>
      </c>
      <c r="DI46" s="4">
        <f t="shared" ca="1" si="161"/>
        <v>1800</v>
      </c>
      <c r="DJ46" s="4">
        <f t="shared" ca="1" si="162"/>
        <v>800</v>
      </c>
      <c r="DK46" s="34"/>
      <c r="DL46" s="34"/>
      <c r="DM46" s="34"/>
      <c r="DN46" s="34"/>
      <c r="DO46" s="34"/>
      <c r="DP46" s="34"/>
      <c r="DQ46" s="34"/>
      <c r="DR46" s="4">
        <f t="shared" ca="1" si="113"/>
        <v>12</v>
      </c>
      <c r="DS46" s="4">
        <f t="shared" ca="1" si="114"/>
        <v>10</v>
      </c>
      <c r="DT46" s="4">
        <f t="shared" ca="1" si="115"/>
        <v>12</v>
      </c>
      <c r="DU46" s="34"/>
      <c r="DV46" s="7">
        <f t="shared" ca="1" si="155"/>
        <v>140</v>
      </c>
      <c r="DW46" s="130">
        <f t="shared" ca="1" si="141"/>
        <v>95</v>
      </c>
      <c r="DX46" s="130">
        <f t="shared" ca="1" si="117"/>
        <v>100</v>
      </c>
      <c r="DY46" s="4">
        <f t="shared" ca="1" si="118"/>
        <v>100</v>
      </c>
      <c r="DZ46" s="4">
        <f t="shared" ca="1" si="119"/>
        <v>50</v>
      </c>
      <c r="EA46" s="4">
        <f t="shared" ca="1" si="120"/>
        <v>60</v>
      </c>
      <c r="EB46" s="4">
        <f t="shared" ca="1" si="121"/>
        <v>60</v>
      </c>
      <c r="ED46" s="447" t="s">
        <v>89</v>
      </c>
      <c r="EE46" s="9" t="s">
        <v>183</v>
      </c>
      <c r="EF46" s="10">
        <f>100.467+4</f>
        <v>104.467</v>
      </c>
    </row>
    <row r="47" spans="1:136" x14ac:dyDescent="0.15">
      <c r="A47" s="6" t="s">
        <v>404</v>
      </c>
      <c r="B47" s="3">
        <f t="shared" ca="1" si="74"/>
        <v>44508</v>
      </c>
      <c r="C47" s="34"/>
      <c r="D47" s="34"/>
      <c r="E47" s="20">
        <f t="shared" ca="1" si="0"/>
        <v>56.8</v>
      </c>
      <c r="F47" s="20">
        <f t="shared" ca="1" si="75"/>
        <v>55.013000000000005</v>
      </c>
      <c r="G47" s="34"/>
      <c r="H47" s="34"/>
      <c r="I47" s="20">
        <f t="shared" ca="1" si="1"/>
        <v>53.401999999999994</v>
      </c>
      <c r="J47" s="20">
        <f t="shared" ca="1" si="2"/>
        <v>49.408999999999999</v>
      </c>
      <c r="K47" s="34"/>
      <c r="L47" s="20">
        <f t="shared" ca="1" si="4"/>
        <v>72.537999999999997</v>
      </c>
      <c r="M47" s="20">
        <f t="shared" ca="1" si="5"/>
        <v>65.37299999999999</v>
      </c>
      <c r="N47" s="95">
        <f t="shared" ca="1" si="6"/>
        <v>71.779999999999987</v>
      </c>
      <c r="O47" s="20">
        <f t="shared" ca="1" si="7"/>
        <v>66.504999999999995</v>
      </c>
      <c r="P47" s="4">
        <f t="shared" ca="1" si="8"/>
        <v>57.258999999999993</v>
      </c>
      <c r="Q47" s="20">
        <f t="shared" ca="1" si="9"/>
        <v>55.247</v>
      </c>
      <c r="R47" s="20">
        <f t="shared" ca="1" si="10"/>
        <v>54.135999999999996</v>
      </c>
      <c r="S47" s="20">
        <f t="shared" ca="1" si="11"/>
        <v>63.856999999999999</v>
      </c>
      <c r="T47" s="20">
        <f t="shared" ca="1" si="12"/>
        <v>55.697000000000003</v>
      </c>
      <c r="U47" s="20">
        <f t="shared" ca="1" si="13"/>
        <v>52.469000000000008</v>
      </c>
      <c r="V47" s="20">
        <f t="shared" ca="1" si="14"/>
        <v>52.218000000000004</v>
      </c>
      <c r="W47" s="20">
        <f t="shared" ca="1" si="76"/>
        <v>56.298000000000002</v>
      </c>
      <c r="X47" s="20">
        <f t="shared" ca="1" si="77"/>
        <v>58.125</v>
      </c>
      <c r="Y47" s="95">
        <f t="shared" ca="1" si="15"/>
        <v>55.087000000000003</v>
      </c>
      <c r="Z47" s="20">
        <f t="shared" ca="1" si="78"/>
        <v>52.222999999999999</v>
      </c>
      <c r="AA47" s="20">
        <f t="shared" ca="1" si="16"/>
        <v>51.738</v>
      </c>
      <c r="AB47" s="20">
        <f t="shared" ca="1" si="17"/>
        <v>50.307000000000002</v>
      </c>
      <c r="AC47" s="20">
        <f t="shared" ca="1" si="18"/>
        <v>51.489000000000004</v>
      </c>
      <c r="AD47" s="34"/>
      <c r="AE47" s="20">
        <f t="shared" ca="1" si="20"/>
        <v>71.657000000000011</v>
      </c>
      <c r="AF47" s="20">
        <f t="shared" ca="1" si="21"/>
        <v>74.051000000000002</v>
      </c>
      <c r="AG47" s="20">
        <f t="shared" ca="1" si="22"/>
        <v>68.310999999999993</v>
      </c>
      <c r="AH47" s="96">
        <f t="shared" ca="1" si="23"/>
        <v>62.445999999999998</v>
      </c>
      <c r="AI47" s="20">
        <f t="shared" ca="1" si="24"/>
        <v>60.820999999999998</v>
      </c>
      <c r="AJ47" s="20">
        <f t="shared" ca="1" si="25"/>
        <v>55.195999999999998</v>
      </c>
      <c r="AK47" s="20">
        <f t="shared" ca="1" si="26"/>
        <v>51.755999999999993</v>
      </c>
      <c r="AL47" s="20">
        <f t="shared" ca="1" si="27"/>
        <v>52.173000000000002</v>
      </c>
      <c r="AM47" s="20">
        <f t="shared" ca="1" si="28"/>
        <v>73.293000000000006</v>
      </c>
      <c r="AN47" s="20">
        <f t="shared" ca="1" si="29"/>
        <v>71.108000000000004</v>
      </c>
      <c r="AO47" s="20">
        <f t="shared" ca="1" si="30"/>
        <v>61.084999999999994</v>
      </c>
      <c r="AP47" s="20">
        <f t="shared" ca="1" si="31"/>
        <v>56.926000000000002</v>
      </c>
      <c r="AQ47" s="20">
        <f t="shared" ca="1" si="32"/>
        <v>54.604000000000006</v>
      </c>
      <c r="AR47" s="20">
        <f t="shared" ca="1" si="33"/>
        <v>53.639000000000003</v>
      </c>
      <c r="AS47" s="20">
        <f t="shared" ca="1" si="34"/>
        <v>51.331000000000003</v>
      </c>
      <c r="AT47" s="20">
        <f t="shared" ca="1" si="164"/>
        <v>86.888999999999996</v>
      </c>
      <c r="AU47" s="20">
        <f t="shared" ca="1" si="165"/>
        <v>85.102000000000004</v>
      </c>
      <c r="AV47" s="20">
        <f t="shared" ca="1" si="166"/>
        <v>81.031000000000006</v>
      </c>
      <c r="AW47" s="20">
        <f t="shared" ca="1" si="167"/>
        <v>80.885000000000005</v>
      </c>
      <c r="AX47" s="20">
        <f t="shared" ca="1" si="168"/>
        <v>77.861000000000004</v>
      </c>
      <c r="AY47" s="20">
        <f t="shared" ca="1" si="169"/>
        <v>68.313000000000002</v>
      </c>
      <c r="AZ47" s="443"/>
      <c r="BA47" s="188"/>
      <c r="BB47" s="188"/>
      <c r="BC47" s="188"/>
      <c r="BD47" s="188"/>
      <c r="BE47" s="188"/>
      <c r="BF47" s="34"/>
      <c r="BG47" s="21">
        <f t="shared" ca="1" si="47"/>
        <v>70.248999999999995</v>
      </c>
      <c r="BH47" s="21">
        <f t="shared" ca="1" si="48"/>
        <v>63.896999999999998</v>
      </c>
      <c r="BI47" s="21">
        <f t="shared" ca="1" si="170"/>
        <v>55.462999999999994</v>
      </c>
      <c r="BJ47" s="440"/>
      <c r="BK47" s="21">
        <f t="shared" ca="1" si="171"/>
        <v>54.798000000000002</v>
      </c>
      <c r="BL47" s="305">
        <f t="shared" ca="1" si="163"/>
        <v>50.557000000000002</v>
      </c>
      <c r="BM47" s="21">
        <f t="shared" ca="1" si="172"/>
        <v>51.364000000000004</v>
      </c>
      <c r="BN47" s="442"/>
      <c r="BO47" s="442"/>
      <c r="BP47" s="32">
        <f t="shared" ca="1" si="79"/>
        <v>950</v>
      </c>
      <c r="BQ47" s="129">
        <f t="shared" ca="1" si="154"/>
        <v>700</v>
      </c>
      <c r="BR47" s="34"/>
      <c r="BS47" s="34"/>
      <c r="BT47" s="4">
        <f t="shared" ca="1" si="80"/>
        <v>330</v>
      </c>
      <c r="BU47" s="4">
        <f t="shared" ca="1" si="81"/>
        <v>150</v>
      </c>
      <c r="BV47" s="34"/>
      <c r="BW47" s="4">
        <f t="shared" ca="1" si="82"/>
        <v>150</v>
      </c>
      <c r="BX47" s="7">
        <f t="shared" ca="1" si="83"/>
        <v>420</v>
      </c>
      <c r="BY47" s="4">
        <f t="shared" ca="1" si="122"/>
        <v>8</v>
      </c>
      <c r="BZ47" s="4">
        <f t="shared" ca="1" si="84"/>
        <v>10</v>
      </c>
      <c r="CA47" s="4">
        <f t="shared" ca="1" si="156"/>
        <v>4000</v>
      </c>
      <c r="CB47" s="4">
        <f t="shared" ca="1" si="85"/>
        <v>2600</v>
      </c>
      <c r="CC47" s="4">
        <f t="shared" ca="1" si="86"/>
        <v>30</v>
      </c>
      <c r="CD47" s="4">
        <f t="shared" ca="1" si="87"/>
        <v>25</v>
      </c>
      <c r="CE47" s="4">
        <f t="shared" ca="1" si="88"/>
        <v>230</v>
      </c>
      <c r="CF47" s="4">
        <f t="shared" ca="1" si="89"/>
        <v>2500</v>
      </c>
      <c r="CG47" s="4">
        <f t="shared" ca="1" si="90"/>
        <v>10</v>
      </c>
      <c r="CH47" s="4">
        <f t="shared" ca="1" si="91"/>
        <v>380</v>
      </c>
      <c r="CI47" s="4">
        <f t="shared" ca="1" si="92"/>
        <v>150</v>
      </c>
      <c r="CJ47" s="4">
        <f t="shared" ca="1" si="93"/>
        <v>30</v>
      </c>
      <c r="CK47" s="4">
        <f t="shared" ca="1" si="94"/>
        <v>15</v>
      </c>
      <c r="CL47" s="4">
        <f t="shared" ca="1" si="95"/>
        <v>280</v>
      </c>
      <c r="CM47" s="4">
        <f t="shared" ca="1" si="96"/>
        <v>500</v>
      </c>
      <c r="CN47" s="4">
        <f t="shared" ca="1" si="97"/>
        <v>40</v>
      </c>
      <c r="CO47" s="34"/>
      <c r="CP47" s="4">
        <f t="shared" ca="1" si="98"/>
        <v>900</v>
      </c>
      <c r="CQ47" s="4">
        <f t="shared" ca="1" si="99"/>
        <v>2700</v>
      </c>
      <c r="CR47" s="4">
        <f t="shared" ca="1" si="100"/>
        <v>1900</v>
      </c>
      <c r="CS47" s="4">
        <f t="shared" ca="1" si="101"/>
        <v>10</v>
      </c>
      <c r="CT47" s="4">
        <f t="shared" ca="1" si="102"/>
        <v>25</v>
      </c>
      <c r="CU47" s="4">
        <f t="shared" ca="1" si="103"/>
        <v>45</v>
      </c>
      <c r="CV47" s="4">
        <f t="shared" ca="1" si="104"/>
        <v>30</v>
      </c>
      <c r="CW47" s="4">
        <f t="shared" ca="1" si="105"/>
        <v>8</v>
      </c>
      <c r="CX47" s="4">
        <f t="shared" ca="1" si="106"/>
        <v>8</v>
      </c>
      <c r="CY47" s="4">
        <f t="shared" ca="1" si="107"/>
        <v>450</v>
      </c>
      <c r="CZ47" s="4">
        <f t="shared" ca="1" si="108"/>
        <v>3000</v>
      </c>
      <c r="DA47" s="4">
        <f t="shared" ca="1" si="109"/>
        <v>15</v>
      </c>
      <c r="DB47" s="4">
        <f t="shared" ca="1" si="110"/>
        <v>230</v>
      </c>
      <c r="DC47" s="4">
        <f t="shared" ca="1" si="111"/>
        <v>150</v>
      </c>
      <c r="DD47" s="4">
        <f t="shared" ca="1" si="112"/>
        <v>120</v>
      </c>
      <c r="DE47" s="4">
        <f t="shared" ca="1" si="157"/>
        <v>260</v>
      </c>
      <c r="DF47" s="4">
        <f t="shared" ca="1" si="158"/>
        <v>700</v>
      </c>
      <c r="DG47" s="4">
        <f t="shared" ca="1" si="159"/>
        <v>380</v>
      </c>
      <c r="DH47" s="4">
        <f t="shared" ca="1" si="160"/>
        <v>200</v>
      </c>
      <c r="DI47" s="4">
        <f t="shared" ca="1" si="161"/>
        <v>1800</v>
      </c>
      <c r="DJ47" s="4">
        <f t="shared" ca="1" si="162"/>
        <v>700</v>
      </c>
      <c r="DK47" s="34"/>
      <c r="DL47" s="34"/>
      <c r="DM47" s="34"/>
      <c r="DN47" s="34"/>
      <c r="DO47" s="34"/>
      <c r="DP47" s="34"/>
      <c r="DQ47" s="34"/>
      <c r="DR47" s="4">
        <f t="shared" ca="1" si="113"/>
        <v>25</v>
      </c>
      <c r="DS47" s="4">
        <f t="shared" ca="1" si="114"/>
        <v>12</v>
      </c>
      <c r="DT47" s="4">
        <f t="shared" ca="1" si="115"/>
        <v>12</v>
      </c>
      <c r="DU47" s="34"/>
      <c r="DV47" s="7">
        <f t="shared" ca="1" si="155"/>
        <v>140</v>
      </c>
      <c r="DW47" s="130">
        <f t="shared" ca="1" si="141"/>
        <v>110</v>
      </c>
      <c r="DX47" s="130">
        <f t="shared" ca="1" si="117"/>
        <v>130</v>
      </c>
      <c r="DY47" s="4">
        <f t="shared" ca="1" si="118"/>
        <v>130</v>
      </c>
      <c r="DZ47" s="4">
        <f t="shared" ca="1" si="119"/>
        <v>55</v>
      </c>
      <c r="EA47" s="4">
        <f t="shared" ca="1" si="120"/>
        <v>55</v>
      </c>
      <c r="EB47" s="4">
        <f t="shared" ca="1" si="121"/>
        <v>55</v>
      </c>
      <c r="ED47" s="448"/>
      <c r="EE47" t="s">
        <v>184</v>
      </c>
      <c r="EF47" s="11">
        <f>100.428+4</f>
        <v>104.428</v>
      </c>
    </row>
    <row r="48" spans="1:136" x14ac:dyDescent="0.15">
      <c r="A48" s="6" t="s">
        <v>405</v>
      </c>
      <c r="B48" s="3">
        <f t="shared" ca="1" si="74"/>
        <v>44515</v>
      </c>
      <c r="C48" s="34"/>
      <c r="D48" s="34"/>
      <c r="E48" s="20">
        <f t="shared" ca="1" si="0"/>
        <v>57.528999999999996</v>
      </c>
      <c r="F48" s="20">
        <f t="shared" ca="1" si="75"/>
        <v>57.651000000000003</v>
      </c>
      <c r="G48" s="34"/>
      <c r="H48" s="34"/>
      <c r="I48" s="20">
        <f t="shared" ca="1" si="1"/>
        <v>54.891999999999996</v>
      </c>
      <c r="J48" s="20">
        <f t="shared" ca="1" si="2"/>
        <v>55.182000000000002</v>
      </c>
      <c r="K48" s="34"/>
      <c r="L48" s="20">
        <f t="shared" ca="1" si="4"/>
        <v>72.462000000000003</v>
      </c>
      <c r="M48" s="20">
        <f t="shared" ca="1" si="5"/>
        <v>65.524000000000001</v>
      </c>
      <c r="N48" s="95">
        <f t="shared" ca="1" si="6"/>
        <v>71.953999999999994</v>
      </c>
      <c r="O48" s="20">
        <f t="shared" ca="1" si="7"/>
        <v>66.622</v>
      </c>
      <c r="P48" s="4">
        <f t="shared" ca="1" si="8"/>
        <v>57.257999999999996</v>
      </c>
      <c r="Q48" s="20">
        <f t="shared" ca="1" si="9"/>
        <v>55.384</v>
      </c>
      <c r="R48" s="20">
        <f t="shared" ca="1" si="10"/>
        <v>56.022999999999996</v>
      </c>
      <c r="S48" s="20">
        <f t="shared" ca="1" si="11"/>
        <v>64.018000000000001</v>
      </c>
      <c r="T48" s="20">
        <f t="shared" ca="1" si="12"/>
        <v>55.817000000000007</v>
      </c>
      <c r="U48" s="20">
        <f t="shared" ca="1" si="13"/>
        <v>52.546000000000006</v>
      </c>
      <c r="V48" s="20">
        <f t="shared" ca="1" si="14"/>
        <v>53.507999999999996</v>
      </c>
      <c r="W48" s="20">
        <f t="shared" ca="1" si="76"/>
        <v>57.981999999999999</v>
      </c>
      <c r="X48" s="20">
        <f t="shared" ca="1" si="77"/>
        <v>59.274000000000001</v>
      </c>
      <c r="Y48" s="95">
        <f t="shared" ca="1" si="15"/>
        <v>55.584000000000003</v>
      </c>
      <c r="Z48" s="20">
        <f t="shared" ca="1" si="78"/>
        <v>54.064</v>
      </c>
      <c r="AA48" s="20">
        <f t="shared" ca="1" si="16"/>
        <v>51.606999999999999</v>
      </c>
      <c r="AB48" s="20">
        <f t="shared" ca="1" si="17"/>
        <v>50.301000000000002</v>
      </c>
      <c r="AC48" s="20">
        <f t="shared" ca="1" si="18"/>
        <v>52.037999999999997</v>
      </c>
      <c r="AD48" s="34"/>
      <c r="AE48" s="20">
        <f t="shared" ca="1" si="20"/>
        <v>71.849999999999994</v>
      </c>
      <c r="AF48" s="20">
        <f t="shared" ca="1" si="21"/>
        <v>73.991</v>
      </c>
      <c r="AG48" s="20">
        <f t="shared" ca="1" si="22"/>
        <v>68.242999999999995</v>
      </c>
      <c r="AH48" s="96">
        <f t="shared" ca="1" si="23"/>
        <v>62.81</v>
      </c>
      <c r="AI48" s="20">
        <f t="shared" ca="1" si="24"/>
        <v>60.807000000000002</v>
      </c>
      <c r="AJ48" s="20">
        <f t="shared" ca="1" si="25"/>
        <v>55.182000000000002</v>
      </c>
      <c r="AK48" s="20">
        <f t="shared" ca="1" si="26"/>
        <v>51.816999999999993</v>
      </c>
      <c r="AL48" s="20">
        <f t="shared" ca="1" si="27"/>
        <v>53.026000000000003</v>
      </c>
      <c r="AM48" s="20">
        <f t="shared" ca="1" si="28"/>
        <v>73.366</v>
      </c>
      <c r="AN48" s="20">
        <f t="shared" ca="1" si="29"/>
        <v>71.150000000000006</v>
      </c>
      <c r="AO48" s="20">
        <f t="shared" ca="1" si="30"/>
        <v>61.198999999999998</v>
      </c>
      <c r="AP48" s="20">
        <f t="shared" ca="1" si="31"/>
        <v>58.533000000000001</v>
      </c>
      <c r="AQ48" s="20">
        <f t="shared" ca="1" si="32"/>
        <v>55.010000000000005</v>
      </c>
      <c r="AR48" s="20">
        <f t="shared" ca="1" si="33"/>
        <v>54.374000000000002</v>
      </c>
      <c r="AS48" s="20">
        <f t="shared" ca="1" si="34"/>
        <v>54.154000000000003</v>
      </c>
      <c r="AT48" s="20">
        <f t="shared" ca="1" si="164"/>
        <v>87.251999999999995</v>
      </c>
      <c r="AU48" s="20">
        <f t="shared" ca="1" si="165"/>
        <v>84.707999999999998</v>
      </c>
      <c r="AV48" s="20">
        <f t="shared" ca="1" si="166"/>
        <v>81.164000000000001</v>
      </c>
      <c r="AW48" s="20">
        <f t="shared" ca="1" si="167"/>
        <v>81.007999999999996</v>
      </c>
      <c r="AX48" s="20">
        <f t="shared" ca="1" si="168"/>
        <v>77.823999999999998</v>
      </c>
      <c r="AY48" s="20">
        <f t="shared" ca="1" si="169"/>
        <v>68.263000000000005</v>
      </c>
      <c r="AZ48" s="443"/>
      <c r="BA48" s="188"/>
      <c r="BB48" s="188"/>
      <c r="BC48" s="188"/>
      <c r="BD48" s="188"/>
      <c r="BE48" s="188"/>
      <c r="BF48" s="34"/>
      <c r="BG48" s="21">
        <f t="shared" ca="1" si="47"/>
        <v>70.248999999999995</v>
      </c>
      <c r="BH48" s="21">
        <f t="shared" ca="1" si="48"/>
        <v>64.093999999999994</v>
      </c>
      <c r="BI48" s="21">
        <f t="shared" ca="1" si="170"/>
        <v>59.826999999999998</v>
      </c>
      <c r="BJ48" s="440"/>
      <c r="BK48" s="21">
        <f t="shared" ca="1" si="171"/>
        <v>57.155000000000001</v>
      </c>
      <c r="BL48" s="305">
        <f t="shared" ca="1" si="163"/>
        <v>54.365000000000002</v>
      </c>
      <c r="BM48" s="21">
        <f t="shared" ca="1" si="172"/>
        <v>51.868000000000002</v>
      </c>
      <c r="BN48" s="442"/>
      <c r="BO48" s="442"/>
      <c r="BP48" s="32">
        <f t="shared" ca="1" si="79"/>
        <v>900</v>
      </c>
      <c r="BQ48" s="129">
        <f t="shared" ca="1" si="154"/>
        <v>700</v>
      </c>
      <c r="BR48" s="34"/>
      <c r="BS48" s="34"/>
      <c r="BT48" s="4">
        <f t="shared" ca="1" si="80"/>
        <v>380</v>
      </c>
      <c r="BU48" s="4">
        <f t="shared" ca="1" si="81"/>
        <v>150</v>
      </c>
      <c r="BV48" s="34"/>
      <c r="BW48" s="4">
        <f t="shared" ca="1" si="82"/>
        <v>150</v>
      </c>
      <c r="BX48" s="7">
        <f t="shared" ca="1" si="83"/>
        <v>450</v>
      </c>
      <c r="BY48" s="4">
        <f t="shared" ca="1" si="122"/>
        <v>8</v>
      </c>
      <c r="BZ48" s="4">
        <f t="shared" ca="1" si="84"/>
        <v>10</v>
      </c>
      <c r="CA48" s="4">
        <f t="shared" ca="1" si="156"/>
        <v>2800</v>
      </c>
      <c r="CB48" s="4">
        <f t="shared" ca="1" si="85"/>
        <v>2700</v>
      </c>
      <c r="CC48" s="4">
        <f t="shared" ca="1" si="86"/>
        <v>30</v>
      </c>
      <c r="CD48" s="4">
        <f t="shared" ca="1" si="87"/>
        <v>20</v>
      </c>
      <c r="CE48" s="4">
        <f t="shared" ca="1" si="88"/>
        <v>220</v>
      </c>
      <c r="CF48" s="4">
        <f t="shared" ca="1" si="89"/>
        <v>2200</v>
      </c>
      <c r="CG48" s="4">
        <f t="shared" ca="1" si="90"/>
        <v>10</v>
      </c>
      <c r="CH48" s="4">
        <f t="shared" ca="1" si="91"/>
        <v>280</v>
      </c>
      <c r="CI48" s="4">
        <f t="shared" ca="1" si="92"/>
        <v>150</v>
      </c>
      <c r="CJ48" s="4">
        <f t="shared" ca="1" si="93"/>
        <v>20</v>
      </c>
      <c r="CK48" s="4">
        <f t="shared" ca="1" si="94"/>
        <v>15</v>
      </c>
      <c r="CL48" s="4">
        <f t="shared" ca="1" si="95"/>
        <v>260</v>
      </c>
      <c r="CM48" s="4">
        <f t="shared" ca="1" si="96"/>
        <v>500</v>
      </c>
      <c r="CN48" s="4">
        <f t="shared" ca="1" si="97"/>
        <v>75</v>
      </c>
      <c r="CO48" s="34"/>
      <c r="CP48" s="4">
        <f t="shared" ca="1" si="98"/>
        <v>750</v>
      </c>
      <c r="CQ48" s="4">
        <f t="shared" ca="1" si="99"/>
        <v>2800</v>
      </c>
      <c r="CR48" s="4">
        <f t="shared" ca="1" si="100"/>
        <v>2100</v>
      </c>
      <c r="CS48" s="4">
        <f t="shared" ca="1" si="101"/>
        <v>10</v>
      </c>
      <c r="CT48" s="4">
        <f t="shared" ca="1" si="102"/>
        <v>30</v>
      </c>
      <c r="CU48" s="4">
        <f t="shared" ca="1" si="103"/>
        <v>40</v>
      </c>
      <c r="CV48" s="4">
        <f t="shared" ca="1" si="104"/>
        <v>30</v>
      </c>
      <c r="CW48" s="4">
        <f t="shared" ca="1" si="105"/>
        <v>8</v>
      </c>
      <c r="CX48" s="4">
        <f t="shared" ca="1" si="106"/>
        <v>8</v>
      </c>
      <c r="CY48" s="4">
        <f t="shared" ca="1" si="107"/>
        <v>350</v>
      </c>
      <c r="CZ48" s="4">
        <f t="shared" ca="1" si="108"/>
        <v>3000</v>
      </c>
      <c r="DA48" s="4">
        <f t="shared" ca="1" si="109"/>
        <v>15</v>
      </c>
      <c r="DB48" s="4">
        <f t="shared" ca="1" si="110"/>
        <v>140</v>
      </c>
      <c r="DC48" s="4">
        <f t="shared" ca="1" si="111"/>
        <v>150</v>
      </c>
      <c r="DD48" s="4">
        <f t="shared" ca="1" si="112"/>
        <v>120</v>
      </c>
      <c r="DE48" s="4">
        <f t="shared" ca="1" si="157"/>
        <v>230</v>
      </c>
      <c r="DF48" s="4">
        <f t="shared" ca="1" si="158"/>
        <v>250</v>
      </c>
      <c r="DG48" s="4">
        <f t="shared" ca="1" si="159"/>
        <v>500</v>
      </c>
      <c r="DH48" s="4">
        <f t="shared" ca="1" si="160"/>
        <v>150</v>
      </c>
      <c r="DI48" s="4">
        <f t="shared" ca="1" si="161"/>
        <v>1600</v>
      </c>
      <c r="DJ48" s="4">
        <f t="shared" ca="1" si="162"/>
        <v>1000</v>
      </c>
      <c r="DK48" s="34"/>
      <c r="DL48" s="34"/>
      <c r="DM48" s="34"/>
      <c r="DN48" s="34"/>
      <c r="DO48" s="34"/>
      <c r="DP48" s="34"/>
      <c r="DQ48" s="34"/>
      <c r="DR48" s="4">
        <f t="shared" ca="1" si="113"/>
        <v>15</v>
      </c>
      <c r="DS48" s="4">
        <f t="shared" ca="1" si="114"/>
        <v>12</v>
      </c>
      <c r="DT48" s="4">
        <f t="shared" ca="1" si="115"/>
        <v>30</v>
      </c>
      <c r="DU48" s="34"/>
      <c r="DV48" s="7">
        <f t="shared" ca="1" si="155"/>
        <v>150</v>
      </c>
      <c r="DW48" s="130">
        <f t="shared" ca="1" si="141"/>
        <v>110</v>
      </c>
      <c r="DX48" s="130">
        <f t="shared" ca="1" si="117"/>
        <v>120</v>
      </c>
      <c r="DY48" s="4">
        <f t="shared" ca="1" si="118"/>
        <v>140</v>
      </c>
      <c r="DZ48" s="4">
        <f t="shared" ca="1" si="119"/>
        <v>50</v>
      </c>
      <c r="EA48" s="4">
        <f t="shared" ca="1" si="120"/>
        <v>50</v>
      </c>
      <c r="EB48" s="4">
        <f t="shared" ca="1" si="121"/>
        <v>50</v>
      </c>
      <c r="ED48" s="448"/>
      <c r="EE48" t="s">
        <v>185</v>
      </c>
      <c r="EF48" s="11">
        <f>100.476+4</f>
        <v>104.476</v>
      </c>
    </row>
    <row r="49" spans="1:136" x14ac:dyDescent="0.15">
      <c r="A49" s="6" t="s">
        <v>408</v>
      </c>
      <c r="B49" s="3">
        <f t="shared" ca="1" si="74"/>
        <v>44524</v>
      </c>
      <c r="C49" s="34"/>
      <c r="D49" s="34"/>
      <c r="E49" s="20">
        <f t="shared" ca="1" si="0"/>
        <v>56.821999999999996</v>
      </c>
      <c r="F49" s="20">
        <f t="shared" ca="1" si="75"/>
        <v>55.455000000000005</v>
      </c>
      <c r="G49" s="34"/>
      <c r="H49" s="34"/>
      <c r="I49" s="20">
        <f t="shared" ca="1" si="1"/>
        <v>53.689999999999991</v>
      </c>
      <c r="J49" s="20">
        <f t="shared" ca="1" si="2"/>
        <v>48.235999999999997</v>
      </c>
      <c r="K49" s="34"/>
      <c r="L49" s="20">
        <f t="shared" ca="1" si="4"/>
        <v>72.652000000000001</v>
      </c>
      <c r="M49" s="20">
        <f t="shared" ca="1" si="5"/>
        <v>65.736999999999995</v>
      </c>
      <c r="N49" s="95">
        <f t="shared" ca="1" si="6"/>
        <v>72.507999999999996</v>
      </c>
      <c r="O49" s="20">
        <f t="shared" ca="1" si="7"/>
        <v>66.557000000000002</v>
      </c>
      <c r="P49" s="4">
        <f t="shared" ca="1" si="8"/>
        <v>57.345999999999989</v>
      </c>
      <c r="Q49" s="20">
        <f t="shared" ca="1" si="9"/>
        <v>55.36</v>
      </c>
      <c r="R49" s="20">
        <f t="shared" ca="1" si="10"/>
        <v>54.298999999999992</v>
      </c>
      <c r="S49" s="20">
        <f t="shared" ca="1" si="11"/>
        <v>65.545000000000002</v>
      </c>
      <c r="T49" s="20">
        <f t="shared" ca="1" si="12"/>
        <v>56.012</v>
      </c>
      <c r="U49" s="20">
        <f t="shared" ca="1" si="13"/>
        <v>52.537000000000006</v>
      </c>
      <c r="V49" s="20">
        <f t="shared" ca="1" si="14"/>
        <v>52.244</v>
      </c>
      <c r="W49" s="20">
        <f t="shared" ca="1" si="76"/>
        <v>57.606999999999999</v>
      </c>
      <c r="X49" s="20">
        <f t="shared" ca="1" si="77"/>
        <v>59.063000000000002</v>
      </c>
      <c r="Y49" s="95">
        <f t="shared" ca="1" si="15"/>
        <v>56.198</v>
      </c>
      <c r="Z49" s="20">
        <f t="shared" ca="1" si="78"/>
        <v>52.430999999999997</v>
      </c>
      <c r="AA49" s="20">
        <f t="shared" ca="1" si="16"/>
        <v>51.696000000000005</v>
      </c>
      <c r="AB49" s="20">
        <f t="shared" ca="1" si="17"/>
        <v>50.29</v>
      </c>
      <c r="AC49" s="20">
        <f t="shared" ca="1" si="18"/>
        <v>51.41</v>
      </c>
      <c r="AD49" s="34"/>
      <c r="AE49" s="20">
        <f t="shared" ca="1" si="20"/>
        <v>71.936999999999998</v>
      </c>
      <c r="AF49" s="20">
        <f t="shared" ca="1" si="21"/>
        <v>74.088000000000008</v>
      </c>
      <c r="AG49" s="20">
        <f t="shared" ca="1" si="22"/>
        <v>68.224999999999994</v>
      </c>
      <c r="AH49" s="96">
        <f t="shared" ca="1" si="23"/>
        <v>62.423999999999999</v>
      </c>
      <c r="AI49" s="20">
        <f t="shared" ca="1" si="24"/>
        <v>60.798999999999999</v>
      </c>
      <c r="AJ49" s="20">
        <f t="shared" ca="1" si="25"/>
        <v>55.225999999999999</v>
      </c>
      <c r="AK49" s="20">
        <f t="shared" ca="1" si="26"/>
        <v>51.60199999999999</v>
      </c>
      <c r="AL49" s="20">
        <f t="shared" ca="1" si="27"/>
        <v>52.100999999999999</v>
      </c>
      <c r="AM49" s="20">
        <f t="shared" ca="1" si="28"/>
        <v>73.365000000000009</v>
      </c>
      <c r="AN49" s="20">
        <f t="shared" ca="1" si="29"/>
        <v>71.186999999999998</v>
      </c>
      <c r="AO49" s="20">
        <f t="shared" ca="1" si="30"/>
        <v>61.162999999999997</v>
      </c>
      <c r="AP49" s="20">
        <f t="shared" ca="1" si="31"/>
        <v>57.269999999999996</v>
      </c>
      <c r="AQ49" s="20">
        <f t="shared" ca="1" si="32"/>
        <v>55.302000000000007</v>
      </c>
      <c r="AR49" s="20">
        <f t="shared" ca="1" si="33"/>
        <v>53.906999999999996</v>
      </c>
      <c r="AS49" s="20">
        <f t="shared" ca="1" si="34"/>
        <v>51.222999999999999</v>
      </c>
      <c r="AT49" s="20">
        <f t="shared" ca="1" si="164"/>
        <v>86.902000000000001</v>
      </c>
      <c r="AU49" s="20">
        <f t="shared" ca="1" si="165"/>
        <v>85.281000000000006</v>
      </c>
      <c r="AV49" s="20">
        <f t="shared" ca="1" si="166"/>
        <v>80.965999999999994</v>
      </c>
      <c r="AW49" s="20">
        <f t="shared" ca="1" si="167"/>
        <v>80.820999999999998</v>
      </c>
      <c r="AX49" s="20">
        <f t="shared" ca="1" si="168"/>
        <v>77.894999999999996</v>
      </c>
      <c r="AY49" s="20">
        <f t="shared" ca="1" si="169"/>
        <v>68.331000000000003</v>
      </c>
      <c r="AZ49" s="443"/>
      <c r="BA49" s="188"/>
      <c r="BB49" s="188"/>
      <c r="BC49" s="188"/>
      <c r="BD49" s="188"/>
      <c r="BE49" s="188"/>
      <c r="BF49" s="34"/>
      <c r="BG49" s="21">
        <f t="shared" ca="1" si="47"/>
        <v>70.265000000000001</v>
      </c>
      <c r="BH49" s="21">
        <f t="shared" ca="1" si="48"/>
        <v>64.367999999999995</v>
      </c>
      <c r="BI49" s="21">
        <f t="shared" ca="1" si="170"/>
        <v>59.872999999999998</v>
      </c>
      <c r="BJ49" s="440"/>
      <c r="BK49" s="21">
        <f t="shared" ca="1" si="171"/>
        <v>55.497999999999998</v>
      </c>
      <c r="BL49" s="305">
        <f t="shared" ca="1" si="163"/>
        <v>50.359000000000009</v>
      </c>
      <c r="BM49" s="21">
        <f t="shared" ca="1" si="172"/>
        <v>52.314000000000007</v>
      </c>
      <c r="BN49" s="442"/>
      <c r="BO49" s="442"/>
      <c r="BP49" s="32">
        <f t="shared" ca="1" si="79"/>
        <v>900</v>
      </c>
      <c r="BQ49" s="129">
        <f t="shared" ca="1" si="154"/>
        <v>750</v>
      </c>
      <c r="BR49" s="34"/>
      <c r="BS49" s="34"/>
      <c r="BT49" s="4">
        <f t="shared" ca="1" si="80"/>
        <v>340</v>
      </c>
      <c r="BU49" s="4">
        <f t="shared" ca="1" si="81"/>
        <v>160</v>
      </c>
      <c r="BV49" s="34"/>
      <c r="BW49" s="4">
        <f t="shared" ca="1" si="82"/>
        <v>150</v>
      </c>
      <c r="BX49" s="7">
        <f t="shared" ca="1" si="83"/>
        <v>250</v>
      </c>
      <c r="BY49" s="4">
        <f t="shared" ca="1" si="122"/>
        <v>5</v>
      </c>
      <c r="BZ49" s="4">
        <f t="shared" ca="1" si="84"/>
        <v>10</v>
      </c>
      <c r="CA49" s="4">
        <f t="shared" ca="1" si="156"/>
        <v>3200</v>
      </c>
      <c r="CB49" s="4">
        <f t="shared" ca="1" si="85"/>
        <v>2700</v>
      </c>
      <c r="CC49" s="4">
        <f t="shared" ca="1" si="86"/>
        <v>30</v>
      </c>
      <c r="CD49" s="4">
        <f t="shared" ca="1" si="87"/>
        <v>12</v>
      </c>
      <c r="CE49" s="4">
        <f t="shared" ca="1" si="88"/>
        <v>250</v>
      </c>
      <c r="CF49" s="4">
        <f t="shared" ca="1" si="89"/>
        <v>2400</v>
      </c>
      <c r="CG49" s="4">
        <f t="shared" ca="1" si="90"/>
        <v>10</v>
      </c>
      <c r="CH49" s="4">
        <f t="shared" ca="1" si="91"/>
        <v>390</v>
      </c>
      <c r="CI49" s="4">
        <f t="shared" ca="1" si="92"/>
        <v>140</v>
      </c>
      <c r="CJ49" s="4">
        <f t="shared" ca="1" si="93"/>
        <v>15</v>
      </c>
      <c r="CK49" s="4">
        <f t="shared" ca="1" si="94"/>
        <v>15</v>
      </c>
      <c r="CL49" s="4">
        <f t="shared" ca="1" si="95"/>
        <v>300</v>
      </c>
      <c r="CM49" s="4">
        <f t="shared" ca="1" si="96"/>
        <v>500</v>
      </c>
      <c r="CN49" s="4">
        <f t="shared" ca="1" si="97"/>
        <v>20</v>
      </c>
      <c r="CO49" s="34"/>
      <c r="CP49" s="4">
        <f t="shared" ca="1" si="98"/>
        <v>600</v>
      </c>
      <c r="CQ49" s="4">
        <f t="shared" ca="1" si="99"/>
        <v>2600</v>
      </c>
      <c r="CR49" s="4">
        <f t="shared" ca="1" si="100"/>
        <v>2400</v>
      </c>
      <c r="CS49" s="4">
        <f t="shared" ca="1" si="101"/>
        <v>10</v>
      </c>
      <c r="CT49" s="4">
        <f t="shared" ca="1" si="102"/>
        <v>30</v>
      </c>
      <c r="CU49" s="4">
        <f t="shared" ca="1" si="103"/>
        <v>40</v>
      </c>
      <c r="CV49" s="4">
        <f t="shared" ca="1" si="104"/>
        <v>35</v>
      </c>
      <c r="CW49" s="4">
        <f t="shared" ca="1" si="105"/>
        <v>8</v>
      </c>
      <c r="CX49" s="4">
        <f t="shared" ca="1" si="106"/>
        <v>10</v>
      </c>
      <c r="CY49" s="4">
        <f t="shared" ca="1" si="107"/>
        <v>600</v>
      </c>
      <c r="CZ49" s="4">
        <f t="shared" ca="1" si="108"/>
        <v>3000</v>
      </c>
      <c r="DA49" s="4">
        <f t="shared" ca="1" si="109"/>
        <v>15</v>
      </c>
      <c r="DB49" s="4">
        <f t="shared" ca="1" si="110"/>
        <v>110</v>
      </c>
      <c r="DC49" s="4">
        <f t="shared" ca="1" si="111"/>
        <v>140</v>
      </c>
      <c r="DD49" s="4">
        <f t="shared" ca="1" si="112"/>
        <v>90</v>
      </c>
      <c r="DE49" s="4">
        <f t="shared" ca="1" si="157"/>
        <v>250</v>
      </c>
      <c r="DF49" s="4">
        <f t="shared" ca="1" si="158"/>
        <v>260</v>
      </c>
      <c r="DG49" s="4">
        <f t="shared" ca="1" si="159"/>
        <v>600</v>
      </c>
      <c r="DH49" s="4">
        <f t="shared" ca="1" si="160"/>
        <v>150</v>
      </c>
      <c r="DI49" s="4">
        <f t="shared" ca="1" si="161"/>
        <v>1800</v>
      </c>
      <c r="DJ49" s="4">
        <f t="shared" ca="1" si="162"/>
        <v>800</v>
      </c>
      <c r="DK49" s="34"/>
      <c r="DL49" s="34"/>
      <c r="DM49" s="34"/>
      <c r="DN49" s="34"/>
      <c r="DO49" s="34"/>
      <c r="DP49" s="34"/>
      <c r="DQ49" s="34"/>
      <c r="DR49" s="4">
        <f t="shared" ca="1" si="113"/>
        <v>15</v>
      </c>
      <c r="DS49" s="4">
        <f t="shared" ca="1" si="114"/>
        <v>12</v>
      </c>
      <c r="DT49" s="4">
        <f t="shared" ca="1" si="115"/>
        <v>20</v>
      </c>
      <c r="DU49" s="34"/>
      <c r="DV49" s="7">
        <f t="shared" ca="1" si="155"/>
        <v>200</v>
      </c>
      <c r="DW49" s="130">
        <f t="shared" ca="1" si="141"/>
        <v>100</v>
      </c>
      <c r="DX49" s="130">
        <f t="shared" ca="1" si="117"/>
        <v>120</v>
      </c>
      <c r="DY49" s="4">
        <f t="shared" ca="1" si="118"/>
        <v>130</v>
      </c>
      <c r="DZ49" s="4">
        <f t="shared" ca="1" si="119"/>
        <v>50</v>
      </c>
      <c r="EA49" s="4">
        <f t="shared" ca="1" si="120"/>
        <v>50</v>
      </c>
      <c r="EB49" s="4">
        <f t="shared" ca="1" si="121"/>
        <v>50</v>
      </c>
      <c r="ED49" s="448"/>
      <c r="EE49" t="s">
        <v>186</v>
      </c>
      <c r="EF49" s="11">
        <f>100.503+4</f>
        <v>104.503</v>
      </c>
    </row>
    <row r="50" spans="1:136" x14ac:dyDescent="0.15">
      <c r="A50" s="6" t="s">
        <v>412</v>
      </c>
      <c r="B50" s="3">
        <f t="shared" ca="1" si="74"/>
        <v>44529</v>
      </c>
      <c r="C50" s="34"/>
      <c r="D50" s="34"/>
      <c r="E50" s="20">
        <f t="shared" ca="1" si="0"/>
        <v>56.699999999999996</v>
      </c>
      <c r="F50" s="20">
        <f t="shared" ca="1" si="75"/>
        <v>54.92</v>
      </c>
      <c r="G50" s="34"/>
      <c r="H50" s="34"/>
      <c r="I50" s="20">
        <f t="shared" ca="1" si="1"/>
        <v>53.438999999999993</v>
      </c>
      <c r="J50" s="20">
        <f t="shared" ca="1" si="2"/>
        <v>48.298000000000002</v>
      </c>
      <c r="K50" s="34"/>
      <c r="L50" s="20">
        <f t="shared" ca="1" si="4"/>
        <v>72.477000000000004</v>
      </c>
      <c r="M50" s="20">
        <f t="shared" ca="1" si="5"/>
        <v>65.599999999999994</v>
      </c>
      <c r="N50" s="95">
        <f t="shared" ca="1" si="6"/>
        <v>71.844999999999999</v>
      </c>
      <c r="O50" s="20">
        <f t="shared" ca="1" si="7"/>
        <v>66.585000000000008</v>
      </c>
      <c r="P50" s="4">
        <f t="shared" ca="1" si="8"/>
        <v>57.292999999999992</v>
      </c>
      <c r="Q50" s="20">
        <f t="shared" ca="1" si="9"/>
        <v>55.186999999999998</v>
      </c>
      <c r="R50" s="20">
        <f t="shared" ca="1" si="10"/>
        <v>54.107999999999997</v>
      </c>
      <c r="S50" s="20">
        <f t="shared" ca="1" si="11"/>
        <v>63.962000000000003</v>
      </c>
      <c r="T50" s="20">
        <f t="shared" ca="1" si="12"/>
        <v>55.757000000000005</v>
      </c>
      <c r="U50" s="20">
        <f t="shared" ca="1" si="13"/>
        <v>52.464000000000006</v>
      </c>
      <c r="V50" s="20">
        <f t="shared" ca="1" si="14"/>
        <v>52.174999999999997</v>
      </c>
      <c r="W50" s="20">
        <f t="shared" ca="1" si="76"/>
        <v>57.03</v>
      </c>
      <c r="X50" s="20">
        <f t="shared" ca="1" si="77"/>
        <v>58.525000000000006</v>
      </c>
      <c r="Y50" s="95">
        <f t="shared" ca="1" si="15"/>
        <v>55.245000000000005</v>
      </c>
      <c r="Z50" s="20">
        <f t="shared" ca="1" si="78"/>
        <v>52.25</v>
      </c>
      <c r="AA50" s="20">
        <f t="shared" ca="1" si="16"/>
        <v>51.545000000000002</v>
      </c>
      <c r="AB50" s="20">
        <f t="shared" ca="1" si="17"/>
        <v>50.168999999999997</v>
      </c>
      <c r="AC50" s="20">
        <f t="shared" ca="1" si="18"/>
        <v>51.334000000000003</v>
      </c>
      <c r="AD50" s="34"/>
      <c r="AE50" s="20">
        <f t="shared" ca="1" si="20"/>
        <v>72.004000000000005</v>
      </c>
      <c r="AF50" s="20">
        <f t="shared" ca="1" si="21"/>
        <v>74.034000000000006</v>
      </c>
      <c r="AG50" s="20">
        <f t="shared" ca="1" si="22"/>
        <v>68.230999999999995</v>
      </c>
      <c r="AH50" s="96">
        <f t="shared" ca="1" si="23"/>
        <v>62.362000000000002</v>
      </c>
      <c r="AI50" s="20">
        <f t="shared" ca="1" si="24"/>
        <v>60.785000000000004</v>
      </c>
      <c r="AJ50" s="20">
        <f t="shared" ca="1" si="25"/>
        <v>55.131</v>
      </c>
      <c r="AK50" s="20">
        <f t="shared" ca="1" si="26"/>
        <v>51.667999999999992</v>
      </c>
      <c r="AL50" s="20">
        <f t="shared" ca="1" si="27"/>
        <v>52.063000000000002</v>
      </c>
      <c r="AM50" s="20">
        <f t="shared" ca="1" si="28"/>
        <v>73.335999999999999</v>
      </c>
      <c r="AN50" s="20">
        <f t="shared" ca="1" si="29"/>
        <v>71.14</v>
      </c>
      <c r="AO50" s="20">
        <f t="shared" ca="1" si="30"/>
        <v>61.061999999999998</v>
      </c>
      <c r="AP50" s="20">
        <f t="shared" ca="1" si="31"/>
        <v>56.968000000000004</v>
      </c>
      <c r="AQ50" s="20">
        <f t="shared" ca="1" si="32"/>
        <v>54.631</v>
      </c>
      <c r="AR50" s="20">
        <f t="shared" ca="1" si="33"/>
        <v>53.695</v>
      </c>
      <c r="AS50" s="20">
        <f t="shared" ca="1" si="34"/>
        <v>51.114000000000004</v>
      </c>
      <c r="AT50" s="20">
        <f t="shared" ca="1" si="164"/>
        <v>87.302999999999997</v>
      </c>
      <c r="AU50" s="20">
        <f t="shared" ca="1" si="165"/>
        <v>84.650999999999996</v>
      </c>
      <c r="AV50" s="20">
        <f t="shared" ca="1" si="166"/>
        <v>81.176000000000002</v>
      </c>
      <c r="AW50" s="20">
        <f t="shared" ca="1" si="167"/>
        <v>81.031000000000006</v>
      </c>
      <c r="AX50" s="20">
        <f t="shared" ca="1" si="168"/>
        <v>77.850999999999999</v>
      </c>
      <c r="AY50" s="20">
        <f t="shared" ca="1" si="169"/>
        <v>68.241</v>
      </c>
      <c r="AZ50" s="443"/>
      <c r="BA50" s="188"/>
      <c r="BB50" s="188"/>
      <c r="BC50" s="188"/>
      <c r="BD50" s="188"/>
      <c r="BE50" s="188"/>
      <c r="BF50" s="34"/>
      <c r="BG50" s="21">
        <f t="shared" ca="1" si="47"/>
        <v>70.224999999999994</v>
      </c>
      <c r="BH50" s="21">
        <f t="shared" ca="1" si="48"/>
        <v>63.989000000000004</v>
      </c>
      <c r="BI50" s="21">
        <f t="shared" ca="1" si="170"/>
        <v>59.661999999999999</v>
      </c>
      <c r="BJ50" s="440"/>
      <c r="BK50" s="21">
        <f t="shared" ca="1" si="171"/>
        <v>55.106999999999999</v>
      </c>
      <c r="BL50" s="305">
        <f t="shared" ca="1" si="163"/>
        <v>50.035000000000004</v>
      </c>
      <c r="BM50" s="21">
        <f t="shared" ca="1" si="172"/>
        <v>51.217000000000006</v>
      </c>
      <c r="BN50" s="442"/>
      <c r="BO50" s="442"/>
      <c r="BP50" s="32">
        <f t="shared" ca="1" si="79"/>
        <v>700</v>
      </c>
      <c r="BQ50" s="129">
        <f t="shared" ca="1" si="154"/>
        <v>750</v>
      </c>
      <c r="BR50" s="34"/>
      <c r="BS50" s="34"/>
      <c r="BT50" s="4">
        <f t="shared" ca="1" si="80"/>
        <v>330</v>
      </c>
      <c r="BU50" s="4">
        <f t="shared" ca="1" si="81"/>
        <v>170</v>
      </c>
      <c r="BV50" s="34"/>
      <c r="BW50" s="4">
        <f t="shared" ca="1" si="82"/>
        <v>150</v>
      </c>
      <c r="BX50" s="7">
        <f t="shared" ca="1" si="83"/>
        <v>420</v>
      </c>
      <c r="BY50" s="4">
        <f t="shared" ca="1" si="122"/>
        <v>8</v>
      </c>
      <c r="BZ50" s="4">
        <f t="shared" ca="1" si="84"/>
        <v>10</v>
      </c>
      <c r="CA50" s="4">
        <f t="shared" ca="1" si="156"/>
        <v>3800</v>
      </c>
      <c r="CB50" s="4">
        <f t="shared" ca="1" si="85"/>
        <v>2700</v>
      </c>
      <c r="CC50" s="4">
        <f t="shared" ca="1" si="86"/>
        <v>30</v>
      </c>
      <c r="CD50" s="4">
        <f t="shared" ca="1" si="87"/>
        <v>20</v>
      </c>
      <c r="CE50" s="4">
        <f t="shared" ca="1" si="88"/>
        <v>200</v>
      </c>
      <c r="CF50" s="4">
        <f t="shared" ca="1" si="89"/>
        <v>2200</v>
      </c>
      <c r="CG50" s="4">
        <f t="shared" ca="1" si="90"/>
        <v>10</v>
      </c>
      <c r="CH50" s="4">
        <f t="shared" ca="1" si="91"/>
        <v>350</v>
      </c>
      <c r="CI50" s="4">
        <f t="shared" ca="1" si="92"/>
        <v>140</v>
      </c>
      <c r="CJ50" s="4">
        <f t="shared" ca="1" si="93"/>
        <v>20</v>
      </c>
      <c r="CK50" s="4">
        <f t="shared" ca="1" si="94"/>
        <v>20</v>
      </c>
      <c r="CL50" s="4">
        <f t="shared" ca="1" si="95"/>
        <v>300</v>
      </c>
      <c r="CM50" s="4">
        <f t="shared" ca="1" si="96"/>
        <v>500</v>
      </c>
      <c r="CN50" s="4">
        <f t="shared" ca="1" si="97"/>
        <v>40</v>
      </c>
      <c r="CO50" s="34"/>
      <c r="CP50" s="4">
        <f t="shared" ca="1" si="98"/>
        <v>750</v>
      </c>
      <c r="CQ50" s="4">
        <f t="shared" ca="1" si="99"/>
        <v>2300</v>
      </c>
      <c r="CR50" s="4">
        <f t="shared" ca="1" si="100"/>
        <v>2200</v>
      </c>
      <c r="CS50" s="4">
        <f t="shared" ca="1" si="101"/>
        <v>10</v>
      </c>
      <c r="CT50" s="4">
        <f t="shared" ca="1" si="102"/>
        <v>30</v>
      </c>
      <c r="CU50" s="4">
        <f t="shared" ca="1" si="103"/>
        <v>40</v>
      </c>
      <c r="CV50" s="4">
        <f t="shared" ca="1" si="104"/>
        <v>30</v>
      </c>
      <c r="CW50" s="4">
        <f t="shared" ca="1" si="105"/>
        <v>8</v>
      </c>
      <c r="CX50" s="4">
        <f t="shared" ca="1" si="106"/>
        <v>8</v>
      </c>
      <c r="CY50" s="4">
        <f t="shared" ca="1" si="107"/>
        <v>380</v>
      </c>
      <c r="CZ50" s="4">
        <f t="shared" ca="1" si="108"/>
        <v>3800</v>
      </c>
      <c r="DA50" s="4">
        <f t="shared" ca="1" si="109"/>
        <v>12</v>
      </c>
      <c r="DB50" s="4">
        <f t="shared" ca="1" si="110"/>
        <v>150</v>
      </c>
      <c r="DC50" s="4">
        <f t="shared" ca="1" si="111"/>
        <v>140</v>
      </c>
      <c r="DD50" s="4">
        <f t="shared" ca="1" si="112"/>
        <v>90</v>
      </c>
      <c r="DE50" s="4">
        <f t="shared" ca="1" si="157"/>
        <v>200</v>
      </c>
      <c r="DF50" s="4">
        <f t="shared" ca="1" si="158"/>
        <v>280</v>
      </c>
      <c r="DG50" s="4">
        <f t="shared" ca="1" si="159"/>
        <v>400</v>
      </c>
      <c r="DH50" s="4">
        <f t="shared" ca="1" si="160"/>
        <v>160</v>
      </c>
      <c r="DI50" s="4">
        <f t="shared" ca="1" si="161"/>
        <v>1800</v>
      </c>
      <c r="DJ50" s="4">
        <f t="shared" ca="1" si="162"/>
        <v>950</v>
      </c>
      <c r="DK50" s="34"/>
      <c r="DL50" s="34"/>
      <c r="DM50" s="34"/>
      <c r="DN50" s="34"/>
      <c r="DO50" s="34"/>
      <c r="DP50" s="34"/>
      <c r="DQ50" s="34"/>
      <c r="DR50" s="4">
        <f t="shared" ca="1" si="113"/>
        <v>15</v>
      </c>
      <c r="DS50" s="4">
        <f t="shared" ca="1" si="114"/>
        <v>12</v>
      </c>
      <c r="DT50" s="4">
        <f t="shared" ca="1" si="115"/>
        <v>20</v>
      </c>
      <c r="DU50" s="34"/>
      <c r="DV50" s="7">
        <f t="shared" ca="1" si="155"/>
        <v>150</v>
      </c>
      <c r="DW50" s="130">
        <f t="shared" ca="1" si="141"/>
        <v>100</v>
      </c>
      <c r="DX50" s="130">
        <f t="shared" ca="1" si="117"/>
        <v>130</v>
      </c>
      <c r="DY50" s="4">
        <f t="shared" ca="1" si="118"/>
        <v>150</v>
      </c>
      <c r="DZ50" s="4">
        <f t="shared" ca="1" si="119"/>
        <v>50</v>
      </c>
      <c r="EA50" s="4">
        <f t="shared" ca="1" si="120"/>
        <v>50</v>
      </c>
      <c r="EB50" s="4">
        <f t="shared" ca="1" si="121"/>
        <v>50</v>
      </c>
      <c r="ED50" s="448"/>
      <c r="EE50" t="s">
        <v>187</v>
      </c>
      <c r="EF50" s="11">
        <f>4+100.479</f>
        <v>104.479</v>
      </c>
    </row>
    <row r="51" spans="1:136" x14ac:dyDescent="0.15">
      <c r="A51" s="6" t="s">
        <v>415</v>
      </c>
      <c r="B51" s="3">
        <f t="shared" ca="1" si="74"/>
        <v>44536</v>
      </c>
      <c r="C51" s="34"/>
      <c r="D51" s="34"/>
      <c r="E51" s="20">
        <f t="shared" ca="1" si="0"/>
        <v>56.652000000000001</v>
      </c>
      <c r="F51" s="20">
        <f t="shared" ca="1" si="75"/>
        <v>54.882000000000005</v>
      </c>
      <c r="G51" s="34"/>
      <c r="H51" s="34"/>
      <c r="I51" s="20">
        <f t="shared" ca="1" si="1"/>
        <v>53.41</v>
      </c>
      <c r="J51" s="20">
        <f t="shared" ca="1" si="2"/>
        <v>48.217999999999996</v>
      </c>
      <c r="K51" s="34"/>
      <c r="L51" s="20">
        <f t="shared" ca="1" si="4"/>
        <v>72.451999999999998</v>
      </c>
      <c r="M51" s="20">
        <f t="shared" ca="1" si="5"/>
        <v>65.588999999999999</v>
      </c>
      <c r="N51" s="95">
        <f t="shared" ca="1" si="6"/>
        <v>71.934999999999988</v>
      </c>
      <c r="O51" s="20">
        <f t="shared" ca="1" si="7"/>
        <v>66.605000000000004</v>
      </c>
      <c r="P51" s="4">
        <f t="shared" ca="1" si="8"/>
        <v>57.305999999999997</v>
      </c>
      <c r="Q51" s="20">
        <f t="shared" ca="1" si="9"/>
        <v>55.151000000000003</v>
      </c>
      <c r="R51" s="20">
        <f t="shared" ca="1" si="10"/>
        <v>54.028999999999996</v>
      </c>
      <c r="S51" s="20">
        <f t="shared" ca="1" si="11"/>
        <v>64.137</v>
      </c>
      <c r="T51" s="20">
        <f t="shared" ca="1" si="12"/>
        <v>55.882000000000005</v>
      </c>
      <c r="U51" s="20">
        <f t="shared" ca="1" si="13"/>
        <v>52.452000000000005</v>
      </c>
      <c r="V51" s="20">
        <f t="shared" ca="1" si="14"/>
        <v>52.14</v>
      </c>
      <c r="W51" s="20">
        <f t="shared" ca="1" si="76"/>
        <v>56.992999999999995</v>
      </c>
      <c r="X51" s="20">
        <f t="shared" ca="1" si="77"/>
        <v>58.451000000000001</v>
      </c>
      <c r="Y51" s="95">
        <f t="shared" ca="1" si="15"/>
        <v>55.297000000000004</v>
      </c>
      <c r="Z51" s="20">
        <f t="shared" ca="1" si="78"/>
        <v>52.191000000000003</v>
      </c>
      <c r="AA51" s="20">
        <f t="shared" ca="1" si="16"/>
        <v>51.580000000000005</v>
      </c>
      <c r="AB51" s="20">
        <f t="shared" ca="1" si="17"/>
        <v>50.173999999999999</v>
      </c>
      <c r="AC51" s="20">
        <f t="shared" ca="1" si="18"/>
        <v>51.338999999999999</v>
      </c>
      <c r="AD51" s="34"/>
      <c r="AE51" s="20">
        <f t="shared" ca="1" si="20"/>
        <v>72.039000000000001</v>
      </c>
      <c r="AF51" s="20">
        <f t="shared" ca="1" si="21"/>
        <v>73.988</v>
      </c>
      <c r="AG51" s="20">
        <f t="shared" ca="1" si="22"/>
        <v>68.180999999999997</v>
      </c>
      <c r="AH51" s="96">
        <f t="shared" ca="1" si="23"/>
        <v>62.297000000000004</v>
      </c>
      <c r="AI51" s="20">
        <f t="shared" ca="1" si="24"/>
        <v>60.831000000000003</v>
      </c>
      <c r="AJ51" s="20">
        <f t="shared" ca="1" si="25"/>
        <v>55.230999999999995</v>
      </c>
      <c r="AK51" s="20">
        <f t="shared" ca="1" si="26"/>
        <v>51.582999999999998</v>
      </c>
      <c r="AL51" s="20">
        <f t="shared" ca="1" si="27"/>
        <v>52.026000000000003</v>
      </c>
      <c r="AM51" s="20">
        <f t="shared" ca="1" si="28"/>
        <v>73.337999999999994</v>
      </c>
      <c r="AN51" s="20">
        <f t="shared" ca="1" si="29"/>
        <v>71.138999999999996</v>
      </c>
      <c r="AO51" s="20">
        <f t="shared" ca="1" si="30"/>
        <v>61.022999999999996</v>
      </c>
      <c r="AP51" s="20">
        <f t="shared" ca="1" si="31"/>
        <v>56.891999999999996</v>
      </c>
      <c r="AQ51" s="20">
        <f t="shared" ca="1" si="32"/>
        <v>54.654000000000003</v>
      </c>
      <c r="AR51" s="20">
        <f t="shared" ca="1" si="33"/>
        <v>53.7</v>
      </c>
      <c r="AS51" s="20">
        <f t="shared" ca="1" si="34"/>
        <v>51.067</v>
      </c>
      <c r="AT51" s="20">
        <f t="shared" ca="1" si="164"/>
        <v>87.429000000000002</v>
      </c>
      <c r="AU51" s="20">
        <f t="shared" ca="1" si="165"/>
        <v>85.126000000000005</v>
      </c>
      <c r="AV51" s="20">
        <f t="shared" ca="1" si="166"/>
        <v>81.155000000000001</v>
      </c>
      <c r="AW51" s="20">
        <f t="shared" ca="1" si="167"/>
        <v>81.007999999999996</v>
      </c>
      <c r="AX51" s="20">
        <f t="shared" ca="1" si="168"/>
        <v>77.846000000000004</v>
      </c>
      <c r="AY51" s="20">
        <f t="shared" ca="1" si="169"/>
        <v>68.216999999999999</v>
      </c>
      <c r="AZ51" s="443"/>
      <c r="BA51" s="188"/>
      <c r="BB51" s="188"/>
      <c r="BC51" s="188"/>
      <c r="BD51" s="188"/>
      <c r="BE51" s="188"/>
      <c r="BF51" s="34"/>
      <c r="BG51" s="21">
        <f t="shared" ca="1" si="47"/>
        <v>70.215999999999994</v>
      </c>
      <c r="BH51" s="21">
        <f t="shared" ca="1" si="48"/>
        <v>63.977000000000004</v>
      </c>
      <c r="BI51" s="21">
        <f t="shared" ca="1" si="170"/>
        <v>59.640999999999998</v>
      </c>
      <c r="BJ51" s="440"/>
      <c r="BK51" s="21">
        <f t="shared" ca="1" si="171"/>
        <v>55.034999999999997</v>
      </c>
      <c r="BL51" s="305">
        <f t="shared" ca="1" si="163"/>
        <v>50.046000000000006</v>
      </c>
      <c r="BM51" s="21">
        <f t="shared" ca="1" si="172"/>
        <v>51.234999999999999</v>
      </c>
      <c r="BN51" s="442"/>
      <c r="BO51" s="442"/>
      <c r="BP51" s="32">
        <f t="shared" ca="1" si="79"/>
        <v>800</v>
      </c>
      <c r="BQ51" s="129">
        <f t="shared" ca="1" si="154"/>
        <v>750</v>
      </c>
      <c r="BR51" s="34"/>
      <c r="BS51" s="34"/>
      <c r="BT51" s="4">
        <f t="shared" ca="1" si="80"/>
        <v>310</v>
      </c>
      <c r="BU51" s="4">
        <f t="shared" ca="1" si="81"/>
        <v>170</v>
      </c>
      <c r="BV51" s="34"/>
      <c r="BW51" s="4">
        <f t="shared" ca="1" si="82"/>
        <v>140</v>
      </c>
      <c r="BX51" s="7">
        <f t="shared" ca="1" si="83"/>
        <v>400</v>
      </c>
      <c r="BY51" s="4">
        <f t="shared" ca="1" si="122"/>
        <v>8</v>
      </c>
      <c r="BZ51" s="4">
        <f t="shared" ca="1" si="84"/>
        <v>10</v>
      </c>
      <c r="CA51" s="4">
        <f t="shared" ca="1" si="156"/>
        <v>3800</v>
      </c>
      <c r="CB51" s="4">
        <f t="shared" ca="1" si="85"/>
        <v>2400</v>
      </c>
      <c r="CC51" s="4">
        <f t="shared" ca="1" si="86"/>
        <v>45</v>
      </c>
      <c r="CD51" s="4">
        <f t="shared" ca="1" si="87"/>
        <v>20</v>
      </c>
      <c r="CE51" s="4">
        <f t="shared" ca="1" si="88"/>
        <v>220</v>
      </c>
      <c r="CF51" s="4">
        <f t="shared" ca="1" si="89"/>
        <v>2200</v>
      </c>
      <c r="CG51" s="4">
        <f t="shared" ca="1" si="90"/>
        <v>10</v>
      </c>
      <c r="CH51" s="4">
        <f t="shared" ca="1" si="91"/>
        <v>420</v>
      </c>
      <c r="CI51" s="4">
        <f t="shared" ca="1" si="92"/>
        <v>140</v>
      </c>
      <c r="CJ51" s="4">
        <f t="shared" ca="1" si="93"/>
        <v>20</v>
      </c>
      <c r="CK51" s="4">
        <f t="shared" ca="1" si="94"/>
        <v>20</v>
      </c>
      <c r="CL51" s="4">
        <f t="shared" ca="1" si="95"/>
        <v>290</v>
      </c>
      <c r="CM51" s="4">
        <f t="shared" ca="1" si="96"/>
        <v>600</v>
      </c>
      <c r="CN51" s="4">
        <f t="shared" ca="1" si="97"/>
        <v>30</v>
      </c>
      <c r="CO51" s="34"/>
      <c r="CP51" s="4">
        <f t="shared" ca="1" si="98"/>
        <v>700</v>
      </c>
      <c r="CQ51" s="4">
        <f t="shared" ca="1" si="99"/>
        <v>2600</v>
      </c>
      <c r="CR51" s="4">
        <f t="shared" ca="1" si="100"/>
        <v>2300</v>
      </c>
      <c r="CS51" s="4">
        <f t="shared" ca="1" si="101"/>
        <v>10</v>
      </c>
      <c r="CT51" s="4">
        <f t="shared" ca="1" si="102"/>
        <v>25</v>
      </c>
      <c r="CU51" s="4">
        <f t="shared" ca="1" si="103"/>
        <v>40</v>
      </c>
      <c r="CV51" s="4">
        <f t="shared" ca="1" si="104"/>
        <v>40</v>
      </c>
      <c r="CW51" s="4">
        <f t="shared" ca="1" si="105"/>
        <v>8</v>
      </c>
      <c r="CX51" s="4">
        <f t="shared" ca="1" si="106"/>
        <v>10</v>
      </c>
      <c r="CY51" s="4">
        <f t="shared" ca="1" si="107"/>
        <v>600</v>
      </c>
      <c r="CZ51" s="4">
        <f t="shared" ca="1" si="108"/>
        <v>3300</v>
      </c>
      <c r="DA51" s="4">
        <f t="shared" ca="1" si="109"/>
        <v>15</v>
      </c>
      <c r="DB51" s="4">
        <f t="shared" ca="1" si="110"/>
        <v>140</v>
      </c>
      <c r="DC51" s="4">
        <f t="shared" ca="1" si="111"/>
        <v>140</v>
      </c>
      <c r="DD51" s="4">
        <f t="shared" ca="1" si="112"/>
        <v>75</v>
      </c>
      <c r="DE51" s="4">
        <f t="shared" ca="1" si="157"/>
        <v>200</v>
      </c>
      <c r="DF51" s="4">
        <f t="shared" ca="1" si="158"/>
        <v>400</v>
      </c>
      <c r="DG51" s="4">
        <f t="shared" ca="1" si="159"/>
        <v>400</v>
      </c>
      <c r="DH51" s="4">
        <f t="shared" ca="1" si="160"/>
        <v>150</v>
      </c>
      <c r="DI51" s="4">
        <f t="shared" ca="1" si="161"/>
        <v>2000</v>
      </c>
      <c r="DJ51" s="4">
        <f t="shared" ca="1" si="162"/>
        <v>850</v>
      </c>
      <c r="DK51" s="34"/>
      <c r="DL51" s="34"/>
      <c r="DM51" s="34"/>
      <c r="DN51" s="34"/>
      <c r="DO51" s="34"/>
      <c r="DP51" s="34"/>
      <c r="DQ51" s="34"/>
      <c r="DR51" s="4">
        <f t="shared" ca="1" si="113"/>
        <v>15</v>
      </c>
      <c r="DS51" s="4">
        <f t="shared" ca="1" si="114"/>
        <v>12</v>
      </c>
      <c r="DT51" s="4">
        <f t="shared" ca="1" si="115"/>
        <v>25</v>
      </c>
      <c r="DU51" s="34"/>
      <c r="DV51" s="7">
        <f t="shared" ca="1" si="155"/>
        <v>160</v>
      </c>
      <c r="DW51" s="130">
        <f t="shared" ca="1" si="141"/>
        <v>100</v>
      </c>
      <c r="DX51" s="130">
        <f t="shared" ca="1" si="117"/>
        <v>110</v>
      </c>
      <c r="DY51" s="4">
        <f t="shared" ca="1" si="118"/>
        <v>110</v>
      </c>
      <c r="DZ51" s="4">
        <f t="shared" ca="1" si="119"/>
        <v>50</v>
      </c>
      <c r="EA51" s="4">
        <f t="shared" ca="1" si="120"/>
        <v>45</v>
      </c>
      <c r="EB51" s="4">
        <f t="shared" ca="1" si="121"/>
        <v>45</v>
      </c>
      <c r="ED51" s="448"/>
      <c r="EE51" t="s">
        <v>188</v>
      </c>
      <c r="EF51" s="11">
        <f>4+100.381</f>
        <v>104.381</v>
      </c>
    </row>
    <row r="52" spans="1:136" x14ac:dyDescent="0.15">
      <c r="A52" s="6" t="s">
        <v>418</v>
      </c>
      <c r="B52" s="3">
        <f t="shared" ca="1" si="74"/>
        <v>44543</v>
      </c>
      <c r="C52" s="34"/>
      <c r="D52" s="34"/>
      <c r="E52" s="20">
        <f t="shared" ca="1" si="0"/>
        <v>56.79</v>
      </c>
      <c r="F52" s="20">
        <f t="shared" ca="1" si="75"/>
        <v>55.02</v>
      </c>
      <c r="G52" s="34"/>
      <c r="H52" s="34"/>
      <c r="I52" s="20">
        <f t="shared" ca="1" si="1"/>
        <v>53.319999999999993</v>
      </c>
      <c r="J52" s="20">
        <f t="shared" ca="1" si="2"/>
        <v>48.356999999999999</v>
      </c>
      <c r="K52" s="34"/>
      <c r="L52" s="20">
        <f t="shared" ca="1" si="4"/>
        <v>72.703000000000003</v>
      </c>
      <c r="M52" s="20">
        <f t="shared" ca="1" si="5"/>
        <v>65.774000000000001</v>
      </c>
      <c r="N52" s="95">
        <f t="shared" ca="1" si="6"/>
        <v>72.036999999999992</v>
      </c>
      <c r="O52" s="20">
        <f t="shared" ca="1" si="7"/>
        <v>66.683000000000007</v>
      </c>
      <c r="P52" s="4">
        <f t="shared" ca="1" si="8"/>
        <v>57.317999999999998</v>
      </c>
      <c r="Q52" s="20">
        <f t="shared" ca="1" si="9"/>
        <v>55.411000000000001</v>
      </c>
      <c r="R52" s="20">
        <f t="shared" ca="1" si="10"/>
        <v>54.144999999999996</v>
      </c>
      <c r="S52" s="20">
        <f t="shared" ca="1" si="11"/>
        <v>64.497</v>
      </c>
      <c r="T52" s="20">
        <f t="shared" ca="1" si="12"/>
        <v>56.061000000000007</v>
      </c>
      <c r="U52" s="20">
        <f t="shared" ca="1" si="13"/>
        <v>52.524000000000001</v>
      </c>
      <c r="V52" s="20">
        <f t="shared" ca="1" si="14"/>
        <v>52.216000000000001</v>
      </c>
      <c r="W52" s="20">
        <f t="shared" ca="1" si="76"/>
        <v>57.065999999999995</v>
      </c>
      <c r="X52" s="20">
        <f t="shared" ca="1" si="77"/>
        <v>58.57</v>
      </c>
      <c r="Y52" s="95">
        <f t="shared" ca="1" si="15"/>
        <v>55.243000000000002</v>
      </c>
      <c r="Z52" s="20">
        <f t="shared" ca="1" si="78"/>
        <v>52.286999999999999</v>
      </c>
      <c r="AA52" s="20">
        <f t="shared" ca="1" si="16"/>
        <v>51.597000000000001</v>
      </c>
      <c r="AB52" s="20">
        <f t="shared" ca="1" si="17"/>
        <v>50.16</v>
      </c>
      <c r="AC52" s="20">
        <f t="shared" ca="1" si="18"/>
        <v>51.361000000000004</v>
      </c>
      <c r="AD52" s="4">
        <f t="shared" ca="1" si="19"/>
        <v>79.272999999999996</v>
      </c>
      <c r="AE52" s="20">
        <f t="shared" ca="1" si="20"/>
        <v>72.103999999999999</v>
      </c>
      <c r="AF52" s="20">
        <f t="shared" ca="1" si="21"/>
        <v>74.168000000000006</v>
      </c>
      <c r="AG52" s="20">
        <f t="shared" ca="1" si="22"/>
        <v>68.375</v>
      </c>
      <c r="AH52" s="96">
        <f t="shared" ca="1" si="23"/>
        <v>62.468000000000004</v>
      </c>
      <c r="AI52" s="20">
        <f t="shared" ca="1" si="24"/>
        <v>60.863</v>
      </c>
      <c r="AJ52" s="20">
        <f t="shared" ca="1" si="25"/>
        <v>55.203999999999994</v>
      </c>
      <c r="AK52" s="20">
        <f t="shared" ca="1" si="26"/>
        <v>51.665999999999997</v>
      </c>
      <c r="AL52" s="20">
        <f t="shared" ca="1" si="27"/>
        <v>52.131</v>
      </c>
      <c r="AM52" s="20">
        <f t="shared" ca="1" si="28"/>
        <v>73.486999999999995</v>
      </c>
      <c r="AN52" s="20">
        <f t="shared" ca="1" si="29"/>
        <v>71.233999999999995</v>
      </c>
      <c r="AO52" s="20">
        <f t="shared" ca="1" si="30"/>
        <v>61.171999999999997</v>
      </c>
      <c r="AP52" s="20">
        <f t="shared" ca="1" si="31"/>
        <v>57.024000000000001</v>
      </c>
      <c r="AQ52" s="20">
        <f t="shared" ca="1" si="32"/>
        <v>54.856000000000002</v>
      </c>
      <c r="AR52" s="20">
        <f t="shared" ca="1" si="33"/>
        <v>53.683999999999997</v>
      </c>
      <c r="AS52" s="20">
        <f t="shared" ca="1" si="34"/>
        <v>51.153000000000006</v>
      </c>
      <c r="AT52" s="20">
        <f t="shared" ca="1" si="164"/>
        <v>88.11</v>
      </c>
      <c r="AU52" s="20">
        <f t="shared" ca="1" si="165"/>
        <v>85.257999999999996</v>
      </c>
      <c r="AV52" s="20">
        <f t="shared" ca="1" si="166"/>
        <v>81.253999999999991</v>
      </c>
      <c r="AW52" s="20">
        <f t="shared" ca="1" si="167"/>
        <v>81.108000000000004</v>
      </c>
      <c r="AX52" s="20">
        <f t="shared" ca="1" si="168"/>
        <v>77.942000000000007</v>
      </c>
      <c r="AY52" s="20">
        <f t="shared" ca="1" si="169"/>
        <v>68.381</v>
      </c>
      <c r="AZ52" s="443"/>
      <c r="BA52" s="188"/>
      <c r="BB52" s="188"/>
      <c r="BC52" s="188"/>
      <c r="BD52" s="188"/>
      <c r="BE52" s="188"/>
      <c r="BF52" s="34"/>
      <c r="BG52" s="21">
        <f t="shared" ca="1" si="47"/>
        <v>70.271000000000001</v>
      </c>
      <c r="BH52" s="21">
        <f t="shared" ca="1" si="48"/>
        <v>64.254000000000005</v>
      </c>
      <c r="BI52" s="21">
        <f t="shared" ca="1" si="170"/>
        <v>59.763999999999996</v>
      </c>
      <c r="BJ52" s="440"/>
      <c r="BK52" s="21">
        <f t="shared" ca="1" si="171"/>
        <v>54.926000000000002</v>
      </c>
      <c r="BL52" s="305">
        <f t="shared" ca="1" si="163"/>
        <v>50.351000000000006</v>
      </c>
      <c r="BM52" s="21">
        <f t="shared" ca="1" si="172"/>
        <v>51.245000000000005</v>
      </c>
      <c r="BN52" s="442"/>
      <c r="BO52" s="442"/>
      <c r="BP52" s="32">
        <f t="shared" ca="1" si="79"/>
        <v>800</v>
      </c>
      <c r="BQ52" s="129">
        <f t="shared" ca="1" si="154"/>
        <v>750</v>
      </c>
      <c r="BR52" s="34"/>
      <c r="BS52" s="34"/>
      <c r="BT52" s="4">
        <f t="shared" ca="1" si="80"/>
        <v>310</v>
      </c>
      <c r="BU52" s="4">
        <f t="shared" ca="1" si="81"/>
        <v>160</v>
      </c>
      <c r="BV52" s="34"/>
      <c r="BW52" s="4">
        <f t="shared" ca="1" si="82"/>
        <v>150</v>
      </c>
      <c r="BX52" s="7">
        <f t="shared" ca="1" si="83"/>
        <v>480</v>
      </c>
      <c r="BY52" s="4">
        <f t="shared" ca="1" si="122"/>
        <v>5</v>
      </c>
      <c r="BZ52" s="4">
        <f t="shared" ca="1" si="84"/>
        <v>10</v>
      </c>
      <c r="CA52" s="4">
        <f t="shared" ca="1" si="156"/>
        <v>3500</v>
      </c>
      <c r="CB52" s="4">
        <f t="shared" ca="1" si="85"/>
        <v>2700</v>
      </c>
      <c r="CC52" s="4">
        <f t="shared" ca="1" si="86"/>
        <v>40</v>
      </c>
      <c r="CD52" s="4">
        <f t="shared" ca="1" si="87"/>
        <v>15</v>
      </c>
      <c r="CE52" s="4">
        <f t="shared" ca="1" si="88"/>
        <v>220</v>
      </c>
      <c r="CF52" s="4">
        <f t="shared" ca="1" si="89"/>
        <v>2300</v>
      </c>
      <c r="CG52" s="4">
        <f t="shared" ca="1" si="90"/>
        <v>10</v>
      </c>
      <c r="CH52" s="4">
        <f t="shared" ca="1" si="91"/>
        <v>360</v>
      </c>
      <c r="CI52" s="4">
        <f t="shared" ca="1" si="92"/>
        <v>140</v>
      </c>
      <c r="CJ52" s="4">
        <f t="shared" ca="1" si="93"/>
        <v>12</v>
      </c>
      <c r="CK52" s="4">
        <f t="shared" ca="1" si="94"/>
        <v>15</v>
      </c>
      <c r="CL52" s="4">
        <f t="shared" ca="1" si="95"/>
        <v>220</v>
      </c>
      <c r="CM52" s="4">
        <f t="shared" ca="1" si="96"/>
        <v>460</v>
      </c>
      <c r="CN52" s="4">
        <f t="shared" ca="1" si="97"/>
        <v>30</v>
      </c>
      <c r="CO52" s="34"/>
      <c r="CP52" s="4">
        <f t="shared" ca="1" si="98"/>
        <v>700</v>
      </c>
      <c r="CQ52" s="4">
        <f t="shared" ca="1" si="99"/>
        <v>2500</v>
      </c>
      <c r="CR52" s="4">
        <f t="shared" ca="1" si="100"/>
        <v>1800</v>
      </c>
      <c r="CS52" s="4">
        <f t="shared" ca="1" si="101"/>
        <v>8</v>
      </c>
      <c r="CT52" s="4">
        <f t="shared" ca="1" si="102"/>
        <v>20</v>
      </c>
      <c r="CU52" s="4">
        <f t="shared" ca="1" si="103"/>
        <v>40</v>
      </c>
      <c r="CV52" s="4">
        <f t="shared" ca="1" si="104"/>
        <v>30</v>
      </c>
      <c r="CW52" s="4">
        <f t="shared" ca="1" si="105"/>
        <v>8</v>
      </c>
      <c r="CX52" s="4">
        <f t="shared" ca="1" si="106"/>
        <v>8</v>
      </c>
      <c r="CY52" s="4">
        <f t="shared" ca="1" si="107"/>
        <v>550</v>
      </c>
      <c r="CZ52" s="4">
        <f t="shared" ca="1" si="108"/>
        <v>3400</v>
      </c>
      <c r="DA52" s="4">
        <f t="shared" ca="1" si="109"/>
        <v>15</v>
      </c>
      <c r="DB52" s="4">
        <f t="shared" ca="1" si="110"/>
        <v>140</v>
      </c>
      <c r="DC52" s="4">
        <f t="shared" ca="1" si="111"/>
        <v>140</v>
      </c>
      <c r="DD52" s="4">
        <f t="shared" ca="1" si="112"/>
        <v>75</v>
      </c>
      <c r="DE52" s="4">
        <f t="shared" ca="1" si="157"/>
        <v>200</v>
      </c>
      <c r="DF52" s="4">
        <f t="shared" ca="1" si="158"/>
        <v>500</v>
      </c>
      <c r="DG52" s="4">
        <f t="shared" ca="1" si="159"/>
        <v>500</v>
      </c>
      <c r="DH52" s="4">
        <f t="shared" ca="1" si="160"/>
        <v>180</v>
      </c>
      <c r="DI52" s="4">
        <f t="shared" ca="1" si="161"/>
        <v>2000</v>
      </c>
      <c r="DJ52" s="4">
        <f t="shared" ca="1" si="162"/>
        <v>850</v>
      </c>
      <c r="DK52" s="34"/>
      <c r="DL52" s="34"/>
      <c r="DM52" s="34"/>
      <c r="DN52" s="34"/>
      <c r="DO52" s="34"/>
      <c r="DP52" s="34"/>
      <c r="DQ52" s="34"/>
      <c r="DR52" s="4">
        <f t="shared" ca="1" si="113"/>
        <v>12</v>
      </c>
      <c r="DS52" s="4">
        <f t="shared" ca="1" si="114"/>
        <v>12</v>
      </c>
      <c r="DT52" s="4">
        <f t="shared" ca="1" si="115"/>
        <v>20</v>
      </c>
      <c r="DU52" s="34"/>
      <c r="DV52" s="7">
        <f t="shared" ca="1" si="155"/>
        <v>130</v>
      </c>
      <c r="DW52" s="130">
        <f t="shared" ca="1" si="141"/>
        <v>100</v>
      </c>
      <c r="DX52" s="130">
        <f t="shared" ca="1" si="117"/>
        <v>110</v>
      </c>
      <c r="DY52" s="4">
        <f t="shared" ca="1" si="118"/>
        <v>120</v>
      </c>
      <c r="DZ52" s="4">
        <f t="shared" ca="1" si="119"/>
        <v>45</v>
      </c>
      <c r="EA52" s="4">
        <f t="shared" ca="1" si="120"/>
        <v>45</v>
      </c>
      <c r="EB52" s="4">
        <f t="shared" ca="1" si="121"/>
        <v>45</v>
      </c>
      <c r="ED52" s="449"/>
      <c r="EE52" s="12" t="s">
        <v>189</v>
      </c>
      <c r="EF52" s="13">
        <f>4+100.442</f>
        <v>104.44199999999999</v>
      </c>
    </row>
    <row r="53" spans="1:136" x14ac:dyDescent="0.15">
      <c r="A53" s="6" t="s">
        <v>421</v>
      </c>
      <c r="B53" s="3">
        <f t="shared" ca="1" si="74"/>
        <v>44550</v>
      </c>
      <c r="C53" s="34"/>
      <c r="D53" s="34"/>
      <c r="E53" s="20">
        <f t="shared" ca="1" si="0"/>
        <v>56.830999999999996</v>
      </c>
      <c r="F53" s="20">
        <f t="shared" ca="1" si="75"/>
        <v>56.118000000000002</v>
      </c>
      <c r="G53" s="34"/>
      <c r="H53" s="34"/>
      <c r="I53" s="20">
        <f t="shared" ca="1" si="1"/>
        <v>53.666999999999994</v>
      </c>
      <c r="J53" s="20">
        <f t="shared" ca="1" si="2"/>
        <v>48.762999999999998</v>
      </c>
      <c r="K53" s="34"/>
      <c r="L53" s="20">
        <f t="shared" ca="1" si="4"/>
        <v>72.655000000000001</v>
      </c>
      <c r="M53" s="20">
        <f t="shared" ca="1" si="5"/>
        <v>65.739999999999995</v>
      </c>
      <c r="N53" s="95">
        <f t="shared" ca="1" si="6"/>
        <v>72.197999999999993</v>
      </c>
      <c r="O53" s="20">
        <f t="shared" ca="1" si="7"/>
        <v>66.685000000000002</v>
      </c>
      <c r="P53" s="4">
        <f t="shared" ca="1" si="8"/>
        <v>57.364999999999995</v>
      </c>
      <c r="Q53" s="20">
        <f t="shared" ca="1" si="9"/>
        <v>55.319000000000003</v>
      </c>
      <c r="R53" s="20">
        <f t="shared" ca="1" si="10"/>
        <v>54.927999999999997</v>
      </c>
      <c r="S53" s="20">
        <f t="shared" ca="1" si="11"/>
        <v>65.147000000000006</v>
      </c>
      <c r="T53" s="20">
        <f t="shared" ca="1" si="12"/>
        <v>56.087000000000003</v>
      </c>
      <c r="U53" s="20">
        <f t="shared" ca="1" si="13"/>
        <v>52.516000000000005</v>
      </c>
      <c r="V53" s="20">
        <f t="shared" ca="1" si="14"/>
        <v>52.742999999999995</v>
      </c>
      <c r="W53" s="20">
        <f t="shared" ca="1" si="76"/>
        <v>57.5</v>
      </c>
      <c r="X53" s="20">
        <f t="shared" ca="1" si="77"/>
        <v>58.826000000000001</v>
      </c>
      <c r="Y53" s="95">
        <f t="shared" ca="1" si="15"/>
        <v>55.584000000000003</v>
      </c>
      <c r="Z53" s="20">
        <f t="shared" ca="1" si="78"/>
        <v>52.978999999999999</v>
      </c>
      <c r="AA53" s="20">
        <f t="shared" ca="1" si="16"/>
        <v>51.632000000000005</v>
      </c>
      <c r="AB53" s="20">
        <f t="shared" ca="1" si="17"/>
        <v>50.204000000000001</v>
      </c>
      <c r="AC53" s="20">
        <f t="shared" ca="1" si="18"/>
        <v>51.454000000000001</v>
      </c>
      <c r="AD53" s="4">
        <f t="shared" ca="1" si="19"/>
        <v>79.274000000000001</v>
      </c>
      <c r="AE53" s="20">
        <f t="shared" ca="1" si="20"/>
        <v>72.174999999999997</v>
      </c>
      <c r="AF53" s="20">
        <f t="shared" ca="1" si="21"/>
        <v>74.147999999999996</v>
      </c>
      <c r="AG53" s="20">
        <f t="shared" ca="1" si="22"/>
        <v>68.353999999999999</v>
      </c>
      <c r="AH53" s="96">
        <f t="shared" ca="1" si="23"/>
        <v>62.616</v>
      </c>
      <c r="AI53" s="20">
        <f t="shared" ca="1" si="24"/>
        <v>60.909000000000006</v>
      </c>
      <c r="AJ53" s="20">
        <f t="shared" ca="1" si="25"/>
        <v>55.454999999999998</v>
      </c>
      <c r="AK53" s="20">
        <f t="shared" ca="1" si="26"/>
        <v>51.700999999999993</v>
      </c>
      <c r="AL53" s="20">
        <f t="shared" ca="1" si="27"/>
        <v>52.288000000000004</v>
      </c>
      <c r="AM53" s="20">
        <f t="shared" ca="1" si="28"/>
        <v>73.44</v>
      </c>
      <c r="AN53" s="20">
        <f t="shared" ca="1" si="29"/>
        <v>71.242999999999995</v>
      </c>
      <c r="AO53" s="20">
        <f t="shared" ca="1" si="30"/>
        <v>61.122999999999998</v>
      </c>
      <c r="AP53" s="20">
        <f t="shared" ca="1" si="31"/>
        <v>57.552</v>
      </c>
      <c r="AQ53" s="20">
        <f t="shared" ca="1" si="32"/>
        <v>54.972000000000001</v>
      </c>
      <c r="AR53" s="20">
        <f t="shared" ca="1" si="33"/>
        <v>53.844999999999999</v>
      </c>
      <c r="AS53" s="20">
        <f t="shared" ca="1" si="34"/>
        <v>52.127000000000002</v>
      </c>
      <c r="AT53" s="20">
        <f t="shared" ca="1" si="164"/>
        <v>88.855000000000004</v>
      </c>
      <c r="AU53" s="20">
        <f t="shared" ca="1" si="165"/>
        <v>85.445999999999998</v>
      </c>
      <c r="AV53" s="20">
        <f t="shared" ca="1" si="166"/>
        <v>81.290999999999997</v>
      </c>
      <c r="AW53" s="20">
        <f t="shared" ca="1" si="167"/>
        <v>81.14</v>
      </c>
      <c r="AX53" s="20">
        <f t="shared" ca="1" si="168"/>
        <v>77.974000000000004</v>
      </c>
      <c r="AY53" s="20">
        <f t="shared" ca="1" si="169"/>
        <v>68.521999999999991</v>
      </c>
      <c r="AZ53" s="443"/>
      <c r="BA53" s="188"/>
      <c r="BB53" s="188"/>
      <c r="BC53" s="188"/>
      <c r="BD53" s="188"/>
      <c r="BE53" s="188"/>
      <c r="BF53" s="34"/>
      <c r="BG53" s="21">
        <f t="shared" ca="1" si="47"/>
        <v>70.257000000000005</v>
      </c>
      <c r="BH53" s="21">
        <f t="shared" ca="1" si="48"/>
        <v>64.051000000000002</v>
      </c>
      <c r="BI53" s="21">
        <f t="shared" ca="1" si="170"/>
        <v>59.816999999999993</v>
      </c>
      <c r="BJ53" s="440"/>
      <c r="BK53" s="21">
        <f t="shared" ca="1" si="171"/>
        <v>55.195999999999998</v>
      </c>
      <c r="BL53" s="305">
        <f t="shared" ca="1" si="163"/>
        <v>50.493000000000002</v>
      </c>
      <c r="BM53" s="21">
        <f t="shared" ca="1" si="172"/>
        <v>51.343000000000004</v>
      </c>
      <c r="BN53" s="442"/>
      <c r="BO53" s="442"/>
      <c r="BP53" s="32">
        <f t="shared" ca="1" si="79"/>
        <v>850</v>
      </c>
      <c r="BQ53" s="129">
        <f t="shared" ca="1" si="154"/>
        <v>700</v>
      </c>
      <c r="BR53" s="34"/>
      <c r="BS53" s="34"/>
      <c r="BT53" s="4">
        <f t="shared" ca="1" si="80"/>
        <v>300</v>
      </c>
      <c r="BU53" s="4">
        <f t="shared" ca="1" si="81"/>
        <v>160</v>
      </c>
      <c r="BV53" s="34"/>
      <c r="BW53" s="4">
        <f t="shared" ca="1" si="82"/>
        <v>150</v>
      </c>
      <c r="BX53" s="7">
        <f t="shared" ca="1" si="83"/>
        <v>500</v>
      </c>
      <c r="BY53" s="4">
        <f t="shared" ca="1" si="122"/>
        <v>5</v>
      </c>
      <c r="BZ53" s="4">
        <f t="shared" ca="1" si="84"/>
        <v>10</v>
      </c>
      <c r="CA53" s="4">
        <f t="shared" ca="1" si="156"/>
        <v>3500</v>
      </c>
      <c r="CB53" s="4">
        <f t="shared" ca="1" si="85"/>
        <v>2600</v>
      </c>
      <c r="CC53" s="4">
        <f t="shared" ca="1" si="86"/>
        <v>40</v>
      </c>
      <c r="CD53" s="4">
        <f t="shared" ca="1" si="87"/>
        <v>12</v>
      </c>
      <c r="CE53" s="4">
        <f t="shared" ca="1" si="88"/>
        <v>210</v>
      </c>
      <c r="CF53" s="4">
        <f t="shared" ca="1" si="89"/>
        <v>2300</v>
      </c>
      <c r="CG53" s="4">
        <f t="shared" ca="1" si="90"/>
        <v>10</v>
      </c>
      <c r="CH53" s="4">
        <f t="shared" ca="1" si="91"/>
        <v>380</v>
      </c>
      <c r="CI53" s="4">
        <f t="shared" ca="1" si="92"/>
        <v>140</v>
      </c>
      <c r="CJ53" s="4">
        <f t="shared" ca="1" si="93"/>
        <v>20</v>
      </c>
      <c r="CK53" s="4">
        <f t="shared" ca="1" si="94"/>
        <v>20</v>
      </c>
      <c r="CL53" s="4">
        <f t="shared" ca="1" si="95"/>
        <v>280</v>
      </c>
      <c r="CM53" s="4">
        <f t="shared" ca="1" si="96"/>
        <v>460</v>
      </c>
      <c r="CN53" s="4">
        <f t="shared" ca="1" si="97"/>
        <v>45</v>
      </c>
      <c r="CO53" s="34"/>
      <c r="CP53" s="4">
        <f t="shared" ca="1" si="98"/>
        <v>700</v>
      </c>
      <c r="CQ53" s="4">
        <f t="shared" ca="1" si="99"/>
        <v>2400</v>
      </c>
      <c r="CR53" s="4">
        <f t="shared" ca="1" si="100"/>
        <v>1000</v>
      </c>
      <c r="CS53" s="4">
        <f t="shared" ca="1" si="101"/>
        <v>10</v>
      </c>
      <c r="CT53" s="4">
        <f t="shared" ca="1" si="102"/>
        <v>30</v>
      </c>
      <c r="CU53" s="4">
        <f t="shared" ca="1" si="103"/>
        <v>40</v>
      </c>
      <c r="CV53" s="4">
        <f t="shared" ca="1" si="104"/>
        <v>30</v>
      </c>
      <c r="CW53" s="4">
        <f t="shared" ca="1" si="105"/>
        <v>8</v>
      </c>
      <c r="CX53" s="4">
        <f t="shared" ca="1" si="106"/>
        <v>8</v>
      </c>
      <c r="CY53" s="4">
        <f t="shared" ca="1" si="107"/>
        <v>400</v>
      </c>
      <c r="CZ53" s="4">
        <f t="shared" ca="1" si="108"/>
        <v>2800</v>
      </c>
      <c r="DA53" s="4">
        <f t="shared" ca="1" si="109"/>
        <v>20</v>
      </c>
      <c r="DB53" s="4">
        <f t="shared" ca="1" si="110"/>
        <v>110</v>
      </c>
      <c r="DC53" s="4">
        <f t="shared" ca="1" si="111"/>
        <v>150</v>
      </c>
      <c r="DD53" s="4">
        <f t="shared" ca="1" si="112"/>
        <v>90</v>
      </c>
      <c r="DE53" s="4">
        <f t="shared" ca="1" si="157"/>
        <v>180</v>
      </c>
      <c r="DF53" s="4">
        <f t="shared" ca="1" si="158"/>
        <v>400</v>
      </c>
      <c r="DG53" s="4">
        <f t="shared" ca="1" si="159"/>
        <v>380</v>
      </c>
      <c r="DH53" s="4">
        <f t="shared" ca="1" si="160"/>
        <v>190</v>
      </c>
      <c r="DI53" s="4">
        <f t="shared" ca="1" si="161"/>
        <v>2200</v>
      </c>
      <c r="DJ53" s="4">
        <f t="shared" ca="1" si="162"/>
        <v>850</v>
      </c>
      <c r="DK53" s="34"/>
      <c r="DL53" s="34"/>
      <c r="DM53" s="34"/>
      <c r="DN53" s="34"/>
      <c r="DO53" s="34"/>
      <c r="DP53" s="34"/>
      <c r="DQ53" s="34"/>
      <c r="DR53" s="4">
        <f t="shared" ca="1" si="113"/>
        <v>12</v>
      </c>
      <c r="DS53" s="4">
        <f t="shared" ca="1" si="114"/>
        <v>10</v>
      </c>
      <c r="DT53" s="4">
        <f t="shared" ca="1" si="115"/>
        <v>25</v>
      </c>
      <c r="DU53" s="34"/>
      <c r="DV53" s="7">
        <f t="shared" ca="1" si="155"/>
        <v>130</v>
      </c>
      <c r="DW53" s="130">
        <f t="shared" ca="1" si="141"/>
        <v>100</v>
      </c>
      <c r="DX53" s="130">
        <f t="shared" ca="1" si="117"/>
        <v>100</v>
      </c>
      <c r="DY53" s="4">
        <f t="shared" ca="1" si="118"/>
        <v>110</v>
      </c>
      <c r="DZ53" s="4">
        <f t="shared" ca="1" si="119"/>
        <v>45</v>
      </c>
      <c r="EA53" s="4">
        <f t="shared" ca="1" si="120"/>
        <v>45</v>
      </c>
      <c r="EB53" s="4">
        <f t="shared" ca="1" si="121"/>
        <v>45</v>
      </c>
      <c r="ED53" s="447" t="s">
        <v>96</v>
      </c>
      <c r="EE53" s="9" t="s">
        <v>190</v>
      </c>
      <c r="EF53" s="10">
        <v>103.765</v>
      </c>
    </row>
    <row r="54" spans="1:136" x14ac:dyDescent="0.15">
      <c r="A54" s="8" t="s">
        <v>422</v>
      </c>
      <c r="B54" s="3">
        <f t="shared" ca="1" si="74"/>
        <v>44557</v>
      </c>
      <c r="C54" s="34"/>
      <c r="D54" s="34"/>
      <c r="E54" s="20">
        <f t="shared" ca="1" si="0"/>
        <v>56.706999999999994</v>
      </c>
      <c r="F54" s="20">
        <f t="shared" ca="1" si="75"/>
        <v>55.578000000000003</v>
      </c>
      <c r="G54" s="34"/>
      <c r="H54" s="34"/>
      <c r="I54" s="20">
        <f t="shared" ca="1" si="1"/>
        <v>53.541999999999994</v>
      </c>
      <c r="J54" s="20">
        <f t="shared" ca="1" si="2"/>
        <v>49.072000000000003</v>
      </c>
      <c r="K54" s="34"/>
      <c r="L54" s="20">
        <f t="shared" ca="1" si="4"/>
        <v>72.617999999999995</v>
      </c>
      <c r="M54" s="20">
        <f t="shared" ca="1" si="5"/>
        <v>65.69</v>
      </c>
      <c r="N54" s="95">
        <f t="shared" ca="1" si="6"/>
        <v>71.916999999999987</v>
      </c>
      <c r="O54" s="20">
        <f t="shared" ca="1" si="7"/>
        <v>66.641000000000005</v>
      </c>
      <c r="P54" s="4">
        <f t="shared" ca="1" si="8"/>
        <v>57.352999999999994</v>
      </c>
      <c r="Q54" s="20">
        <f t="shared" ca="1" si="9"/>
        <v>55.268000000000001</v>
      </c>
      <c r="R54" s="20">
        <f t="shared" ca="1" si="10"/>
        <v>54.420999999999992</v>
      </c>
      <c r="S54" s="20">
        <f t="shared" ca="1" si="11"/>
        <v>63.936</v>
      </c>
      <c r="T54" s="20">
        <f t="shared" ca="1" si="12"/>
        <v>56.062000000000005</v>
      </c>
      <c r="U54" s="20">
        <f t="shared" ca="1" si="13"/>
        <v>52.484000000000009</v>
      </c>
      <c r="V54" s="20">
        <f t="shared" ca="1" si="14"/>
        <v>52.385000000000005</v>
      </c>
      <c r="W54" s="20">
        <f t="shared" ca="1" si="76"/>
        <v>56.929000000000002</v>
      </c>
      <c r="X54" s="20">
        <f t="shared" ca="1" si="77"/>
        <v>58.343000000000004</v>
      </c>
      <c r="Y54" s="95">
        <f t="shared" ca="1" si="15"/>
        <v>55.065000000000005</v>
      </c>
      <c r="Z54" s="20">
        <f t="shared" ca="1" si="78"/>
        <v>52.457000000000001</v>
      </c>
      <c r="AA54" s="20">
        <f t="shared" ca="1" si="16"/>
        <v>51.562000000000005</v>
      </c>
      <c r="AB54" s="20">
        <f t="shared" ca="1" si="17"/>
        <v>50.186</v>
      </c>
      <c r="AC54" s="20">
        <f t="shared" ca="1" si="18"/>
        <v>51.543999999999997</v>
      </c>
      <c r="AD54" s="4">
        <f t="shared" ca="1" si="19"/>
        <v>79.274000000000001</v>
      </c>
      <c r="AE54" s="20">
        <f t="shared" ca="1" si="20"/>
        <v>72.198999999999998</v>
      </c>
      <c r="AF54" s="20">
        <f t="shared" ca="1" si="21"/>
        <v>74.125</v>
      </c>
      <c r="AG54" s="20">
        <f t="shared" ca="1" si="22"/>
        <v>68.423999999999992</v>
      </c>
      <c r="AH54" s="96">
        <f t="shared" ca="1" si="23"/>
        <v>62.39</v>
      </c>
      <c r="AI54" s="20">
        <f t="shared" ca="1" si="24"/>
        <v>60.838000000000001</v>
      </c>
      <c r="AJ54" s="20">
        <f t="shared" ca="1" si="25"/>
        <v>55.423999999999999</v>
      </c>
      <c r="AK54" s="20">
        <f t="shared" ca="1" si="26"/>
        <v>51.663999999999994</v>
      </c>
      <c r="AL54" s="20">
        <f t="shared" ca="1" si="27"/>
        <v>52.418000000000006</v>
      </c>
      <c r="AM54" s="20">
        <f t="shared" ca="1" si="28"/>
        <v>73.42</v>
      </c>
      <c r="AN54" s="20">
        <f t="shared" ca="1" si="29"/>
        <v>71.256</v>
      </c>
      <c r="AO54" s="20">
        <f t="shared" ca="1" si="30"/>
        <v>61.083999999999996</v>
      </c>
      <c r="AP54" s="20">
        <f t="shared" ca="1" si="31"/>
        <v>57.158000000000001</v>
      </c>
      <c r="AQ54" s="20">
        <f t="shared" ca="1" si="32"/>
        <v>54.628</v>
      </c>
      <c r="AR54" s="20">
        <f t="shared" ca="1" si="33"/>
        <v>53.634999999999998</v>
      </c>
      <c r="AS54" s="20">
        <f t="shared" ca="1" si="34"/>
        <v>51.467000000000006</v>
      </c>
      <c r="AT54" s="20">
        <f t="shared" ca="1" si="164"/>
        <v>87.929000000000002</v>
      </c>
      <c r="AU54" s="20">
        <f t="shared" ca="1" si="165"/>
        <v>84.712999999999994</v>
      </c>
      <c r="AV54" s="20">
        <f t="shared" ca="1" si="166"/>
        <v>81.176000000000002</v>
      </c>
      <c r="AW54" s="20">
        <f t="shared" ca="1" si="167"/>
        <v>81.027999999999992</v>
      </c>
      <c r="AX54" s="20">
        <f t="shared" ca="1" si="168"/>
        <v>77.930999999999997</v>
      </c>
      <c r="AY54" s="20">
        <f t="shared" ca="1" si="169"/>
        <v>68.408000000000001</v>
      </c>
      <c r="AZ54" s="443"/>
      <c r="BA54" s="188"/>
      <c r="BB54" s="188"/>
      <c r="BC54" s="188"/>
      <c r="BD54" s="188"/>
      <c r="BE54" s="188"/>
      <c r="BF54" s="34"/>
      <c r="BG54" s="21">
        <f t="shared" ca="1" si="47"/>
        <v>70.239999999999995</v>
      </c>
      <c r="BH54" s="21">
        <f t="shared" ca="1" si="48"/>
        <v>63.951000000000001</v>
      </c>
      <c r="BI54" s="21">
        <f t="shared" ca="1" si="170"/>
        <v>59.319999999999993</v>
      </c>
      <c r="BJ54" s="440"/>
      <c r="BK54" s="21">
        <f t="shared" ca="1" si="171"/>
        <v>55.332999999999998</v>
      </c>
      <c r="BL54" s="305">
        <f t="shared" ca="1" si="163"/>
        <v>50.926000000000002</v>
      </c>
      <c r="BM54" s="21">
        <f t="shared" ca="1" si="172"/>
        <v>51.422000000000004</v>
      </c>
      <c r="BN54" s="442"/>
      <c r="BO54" s="442"/>
      <c r="BP54" s="32">
        <f t="shared" ca="1" si="79"/>
        <v>800</v>
      </c>
      <c r="BQ54" s="129">
        <f t="shared" ca="1" si="154"/>
        <v>700</v>
      </c>
      <c r="BR54" s="34"/>
      <c r="BS54" s="34"/>
      <c r="BT54" s="4">
        <f t="shared" ca="1" si="80"/>
        <v>350</v>
      </c>
      <c r="BU54" s="4">
        <f t="shared" ca="1" si="81"/>
        <v>150</v>
      </c>
      <c r="BV54" s="34"/>
      <c r="BW54" s="4">
        <f t="shared" ca="1" si="82"/>
        <v>150</v>
      </c>
      <c r="BX54" s="7">
        <f t="shared" ca="1" si="83"/>
        <v>500</v>
      </c>
      <c r="BY54" s="4">
        <f t="shared" ca="1" si="122"/>
        <v>8</v>
      </c>
      <c r="BZ54" s="4">
        <f t="shared" ca="1" si="84"/>
        <v>12</v>
      </c>
      <c r="CA54" s="4">
        <f t="shared" ca="1" si="156"/>
        <v>3000</v>
      </c>
      <c r="CB54" s="4">
        <f t="shared" ca="1" si="85"/>
        <v>2500</v>
      </c>
      <c r="CC54" s="4">
        <f t="shared" ca="1" si="86"/>
        <v>45</v>
      </c>
      <c r="CD54" s="4">
        <f t="shared" ca="1" si="87"/>
        <v>25</v>
      </c>
      <c r="CE54" s="4">
        <f t="shared" ca="1" si="88"/>
        <v>220</v>
      </c>
      <c r="CF54" s="4">
        <f t="shared" ca="1" si="89"/>
        <v>2300</v>
      </c>
      <c r="CG54" s="4">
        <f t="shared" ca="1" si="90"/>
        <v>10</v>
      </c>
      <c r="CH54" s="4">
        <f t="shared" ca="1" si="91"/>
        <v>360</v>
      </c>
      <c r="CI54" s="4">
        <f t="shared" ca="1" si="92"/>
        <v>150</v>
      </c>
      <c r="CJ54" s="4">
        <f t="shared" ca="1" si="93"/>
        <v>25</v>
      </c>
      <c r="CK54" s="4">
        <f t="shared" ca="1" si="94"/>
        <v>20</v>
      </c>
      <c r="CL54" s="4">
        <f t="shared" ca="1" si="95"/>
        <v>350</v>
      </c>
      <c r="CM54" s="4">
        <f t="shared" ca="1" si="96"/>
        <v>450</v>
      </c>
      <c r="CN54" s="4">
        <f t="shared" ca="1" si="97"/>
        <v>45</v>
      </c>
      <c r="CO54" s="34"/>
      <c r="CP54" s="4">
        <f t="shared" ca="1" si="98"/>
        <v>700</v>
      </c>
      <c r="CQ54" s="4">
        <f t="shared" ca="1" si="99"/>
        <v>2600</v>
      </c>
      <c r="CR54" s="4">
        <f t="shared" ca="1" si="100"/>
        <v>2000</v>
      </c>
      <c r="CS54" s="4">
        <f t="shared" ca="1" si="101"/>
        <v>10</v>
      </c>
      <c r="CT54" s="4">
        <f t="shared" ca="1" si="102"/>
        <v>25</v>
      </c>
      <c r="CU54" s="4">
        <f t="shared" ca="1" si="103"/>
        <v>40</v>
      </c>
      <c r="CV54" s="4">
        <f t="shared" ca="1" si="104"/>
        <v>25</v>
      </c>
      <c r="CW54" s="4">
        <f t="shared" ca="1" si="105"/>
        <v>8</v>
      </c>
      <c r="CX54" s="4">
        <f t="shared" ca="1" si="106"/>
        <v>10</v>
      </c>
      <c r="CY54" s="4">
        <f t="shared" ca="1" si="107"/>
        <v>350</v>
      </c>
      <c r="CZ54" s="4">
        <f t="shared" ca="1" si="108"/>
        <v>2600</v>
      </c>
      <c r="DA54" s="4">
        <f t="shared" ca="1" si="109"/>
        <v>12</v>
      </c>
      <c r="DB54" s="4">
        <f t="shared" ca="1" si="110"/>
        <v>100</v>
      </c>
      <c r="DC54" s="4">
        <f t="shared" ca="1" si="111"/>
        <v>130</v>
      </c>
      <c r="DD54" s="4">
        <f t="shared" ca="1" si="112"/>
        <v>75</v>
      </c>
      <c r="DE54" s="4">
        <f t="shared" ca="1" si="157"/>
        <v>250</v>
      </c>
      <c r="DF54" s="4">
        <f t="shared" ca="1" si="158"/>
        <v>550</v>
      </c>
      <c r="DG54" s="4">
        <f t="shared" ca="1" si="159"/>
        <v>400</v>
      </c>
      <c r="DH54" s="4">
        <f t="shared" ca="1" si="160"/>
        <v>180</v>
      </c>
      <c r="DI54" s="4">
        <f t="shared" ca="1" si="161"/>
        <v>2100</v>
      </c>
      <c r="DJ54" s="4">
        <f t="shared" ca="1" si="162"/>
        <v>1000</v>
      </c>
      <c r="DK54" s="34"/>
      <c r="DL54" s="34"/>
      <c r="DM54" s="34"/>
      <c r="DN54" s="34"/>
      <c r="DO54" s="34"/>
      <c r="DP54" s="34"/>
      <c r="DQ54" s="34"/>
      <c r="DR54" s="4">
        <f t="shared" ca="1" si="113"/>
        <v>15</v>
      </c>
      <c r="DS54" s="4">
        <f t="shared" ca="1" si="114"/>
        <v>12</v>
      </c>
      <c r="DT54" s="4">
        <f t="shared" ca="1" si="115"/>
        <v>25</v>
      </c>
      <c r="DU54" s="34"/>
      <c r="DV54" s="7">
        <f t="shared" ca="1" si="155"/>
        <v>140</v>
      </c>
      <c r="DW54" s="130">
        <f t="shared" ca="1" si="141"/>
        <v>100</v>
      </c>
      <c r="DX54" s="130">
        <f ca="1">INDIRECT($A54&amp;"!$G$53")</f>
        <v>120</v>
      </c>
      <c r="DY54" s="4">
        <f t="shared" ca="1" si="118"/>
        <v>110</v>
      </c>
      <c r="DZ54" s="4">
        <f t="shared" ca="1" si="119"/>
        <v>45</v>
      </c>
      <c r="EA54" s="4">
        <f t="shared" ca="1" si="120"/>
        <v>50</v>
      </c>
      <c r="EB54" s="4">
        <f t="shared" ca="1" si="121"/>
        <v>45</v>
      </c>
      <c r="ED54" s="448"/>
      <c r="EE54" s="9" t="s">
        <v>270</v>
      </c>
      <c r="EF54" s="11">
        <v>103.82</v>
      </c>
    </row>
    <row r="55" spans="1:136" x14ac:dyDescent="0.15">
      <c r="ED55" s="448"/>
      <c r="EE55" t="s">
        <v>191</v>
      </c>
      <c r="EF55" s="11">
        <v>103.845</v>
      </c>
    </row>
    <row r="56" spans="1:136" x14ac:dyDescent="0.15">
      <c r="A56" s="34"/>
      <c r="B56" t="s">
        <v>425</v>
      </c>
      <c r="ED56" s="448"/>
      <c r="EE56" t="s">
        <v>192</v>
      </c>
      <c r="EF56" s="11">
        <v>103.86199999999999</v>
      </c>
    </row>
    <row r="57" spans="1:136" x14ac:dyDescent="0.15">
      <c r="ED57" s="448"/>
      <c r="EE57" t="s">
        <v>193</v>
      </c>
      <c r="EF57" s="11">
        <v>103.848</v>
      </c>
    </row>
    <row r="58" spans="1:136" x14ac:dyDescent="0.15">
      <c r="BQ58" s="7"/>
      <c r="BR58" t="s">
        <v>202</v>
      </c>
      <c r="BU58" t="s">
        <v>202</v>
      </c>
      <c r="ED58" s="449"/>
      <c r="EE58" s="12" t="s">
        <v>194</v>
      </c>
      <c r="EF58" s="13">
        <v>103.831</v>
      </c>
    </row>
    <row r="59" spans="1:136" x14ac:dyDescent="0.15">
      <c r="A59" t="s">
        <v>268</v>
      </c>
      <c r="ED59" s="447" t="s">
        <v>97</v>
      </c>
      <c r="EE59" s="9" t="s">
        <v>195</v>
      </c>
      <c r="EF59" s="10">
        <v>75.186999999999998</v>
      </c>
    </row>
    <row r="60" spans="1:136" x14ac:dyDescent="0.15">
      <c r="A60" s="183" t="s">
        <v>340</v>
      </c>
      <c r="ED60" s="448"/>
      <c r="EE60" t="s">
        <v>196</v>
      </c>
      <c r="EF60" s="11">
        <v>74.646000000000001</v>
      </c>
    </row>
    <row r="61" spans="1:136" x14ac:dyDescent="0.15">
      <c r="A61" s="183" t="s">
        <v>387</v>
      </c>
      <c r="ED61" s="449"/>
      <c r="EE61" s="12" t="s">
        <v>197</v>
      </c>
      <c r="EF61" s="13">
        <v>74.91</v>
      </c>
    </row>
    <row r="62" spans="1:136" x14ac:dyDescent="0.15">
      <c r="A62" t="s">
        <v>356</v>
      </c>
      <c r="ED62" s="447" t="s">
        <v>108</v>
      </c>
      <c r="EE62" s="9" t="s">
        <v>198</v>
      </c>
      <c r="EF62" s="9">
        <v>65.558999999999997</v>
      </c>
    </row>
    <row r="63" spans="1:136" x14ac:dyDescent="0.15">
      <c r="A63" s="183" t="s">
        <v>358</v>
      </c>
      <c r="ED63" s="449"/>
      <c r="EE63" s="12" t="s">
        <v>199</v>
      </c>
      <c r="EF63" s="12">
        <v>65.613</v>
      </c>
    </row>
    <row r="64" spans="1:136" x14ac:dyDescent="0.15">
      <c r="A64" s="287" t="s">
        <v>362</v>
      </c>
    </row>
    <row r="65" spans="1:137" x14ac:dyDescent="0.15">
      <c r="A65" s="287" t="s">
        <v>378</v>
      </c>
      <c r="ED65" s="447" t="s">
        <v>200</v>
      </c>
      <c r="EE65" s="452"/>
      <c r="EF65" s="9">
        <v>64.757000000000005</v>
      </c>
      <c r="EG65" s="306" t="s">
        <v>423</v>
      </c>
    </row>
    <row r="66" spans="1:137" x14ac:dyDescent="0.15">
      <c r="A66" s="287" t="s">
        <v>372</v>
      </c>
      <c r="ED66" s="449" t="s">
        <v>201</v>
      </c>
      <c r="EE66" s="453"/>
      <c r="EF66" s="12">
        <v>57.34</v>
      </c>
    </row>
    <row r="67" spans="1:137" x14ac:dyDescent="0.15">
      <c r="A67" s="306" t="s">
        <v>424</v>
      </c>
    </row>
    <row r="68" spans="1:137" x14ac:dyDescent="0.15">
      <c r="A68" s="287" t="s">
        <v>394</v>
      </c>
    </row>
    <row r="69" spans="1:137" x14ac:dyDescent="0.15">
      <c r="A69" s="287" t="s">
        <v>395</v>
      </c>
    </row>
    <row r="70" spans="1:137" x14ac:dyDescent="0.15">
      <c r="A70" s="287" t="s">
        <v>406</v>
      </c>
    </row>
    <row r="328" spans="17:17" ht="15" x14ac:dyDescent="0.15">
      <c r="Q328" s="98"/>
    </row>
  </sheetData>
  <mergeCells count="23">
    <mergeCell ref="ED25:ED26"/>
    <mergeCell ref="ED27:ED29"/>
    <mergeCell ref="ED30:ED34"/>
    <mergeCell ref="ED35:ED38"/>
    <mergeCell ref="ED7:ED10"/>
    <mergeCell ref="ED11:ED13"/>
    <mergeCell ref="ED14:ED18"/>
    <mergeCell ref="ED19:ED22"/>
    <mergeCell ref="ED23:ED24"/>
    <mergeCell ref="ED3:ED6"/>
    <mergeCell ref="EE1:EE2"/>
    <mergeCell ref="EF1:EF2"/>
    <mergeCell ref="C1:BM1"/>
    <mergeCell ref="BN1:EB1"/>
    <mergeCell ref="ED1:ED2"/>
    <mergeCell ref="ED62:ED63"/>
    <mergeCell ref="ED65:EE65"/>
    <mergeCell ref="ED66:EE66"/>
    <mergeCell ref="ED39:ED42"/>
    <mergeCell ref="ED43:ED45"/>
    <mergeCell ref="ED46:ED52"/>
    <mergeCell ref="ED53:ED58"/>
    <mergeCell ref="ED59:ED61"/>
  </mergeCells>
  <phoneticPr fontId="19"/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10" zoomScaleNormal="11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44322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15.512</v>
      </c>
      <c r="E9" s="468">
        <v>18.628</v>
      </c>
      <c r="F9" s="469"/>
      <c r="G9" s="470"/>
      <c r="H9" s="177" t="s">
        <v>29</v>
      </c>
      <c r="I9" s="76" t="s">
        <v>29</v>
      </c>
      <c r="J9" s="74">
        <v>12.327</v>
      </c>
      <c r="K9" s="468">
        <v>17.82</v>
      </c>
      <c r="L9" s="469"/>
      <c r="M9" s="470"/>
      <c r="N9" s="73" t="s">
        <v>29</v>
      </c>
      <c r="O9" s="74">
        <v>16.696999999999999</v>
      </c>
      <c r="P9" s="468">
        <v>24.141999999999999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38">
        <v>800</v>
      </c>
      <c r="E11" s="38">
        <v>400</v>
      </c>
      <c r="F11" s="38">
        <v>420</v>
      </c>
      <c r="G11" s="43">
        <v>500</v>
      </c>
      <c r="H11" s="37" t="s">
        <v>29</v>
      </c>
      <c r="I11" s="38" t="s">
        <v>29</v>
      </c>
      <c r="J11" s="38">
        <v>350</v>
      </c>
      <c r="K11" s="38">
        <v>140</v>
      </c>
      <c r="L11" s="38">
        <v>130</v>
      </c>
      <c r="M11" s="43">
        <v>140</v>
      </c>
      <c r="N11" s="37" t="s">
        <v>316</v>
      </c>
      <c r="O11" s="38">
        <v>150</v>
      </c>
      <c r="P11" s="38">
        <v>100</v>
      </c>
      <c r="Q11" s="38">
        <v>500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35.1</v>
      </c>
      <c r="E12" s="90">
        <v>37.799999999999997</v>
      </c>
      <c r="F12" s="90">
        <v>40.299999999999997</v>
      </c>
      <c r="G12" s="137">
        <v>46.6</v>
      </c>
      <c r="H12" s="44" t="s">
        <v>29</v>
      </c>
      <c r="I12" s="45" t="s">
        <v>29</v>
      </c>
      <c r="J12" s="69">
        <v>24.9</v>
      </c>
      <c r="K12" s="90">
        <v>22.3</v>
      </c>
      <c r="L12" s="90">
        <v>23.2</v>
      </c>
      <c r="M12" s="91">
        <v>22.5</v>
      </c>
      <c r="N12" s="44" t="s">
        <v>29</v>
      </c>
      <c r="O12" s="69">
        <v>27.2</v>
      </c>
      <c r="P12" s="69">
        <v>23.4</v>
      </c>
      <c r="Q12" s="69">
        <v>32.700000000000003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34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3.8879999999999999</v>
      </c>
      <c r="C16" s="126">
        <v>10.156000000000001</v>
      </c>
      <c r="D16" s="178">
        <v>19.257000000000001</v>
      </c>
      <c r="E16" s="74">
        <v>22.091999999999999</v>
      </c>
      <c r="F16" s="468">
        <v>24.045999999999999</v>
      </c>
      <c r="G16" s="469"/>
      <c r="H16" s="470"/>
      <c r="I16" s="73">
        <v>7.9470000000000001</v>
      </c>
      <c r="J16" s="74">
        <v>16.292000000000002</v>
      </c>
      <c r="K16" s="74">
        <v>19.934999999999999</v>
      </c>
      <c r="L16" s="500">
        <v>20.902999999999999</v>
      </c>
      <c r="M16" s="501"/>
      <c r="N16" s="502"/>
      <c r="O16" s="482">
        <v>16.353999999999999</v>
      </c>
      <c r="P16" s="483"/>
      <c r="Q16" s="75">
        <v>14.224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38">
        <v>12</v>
      </c>
      <c r="C18" s="128">
        <v>12</v>
      </c>
      <c r="D18" s="68">
        <v>3500</v>
      </c>
      <c r="E18" s="38">
        <v>2200</v>
      </c>
      <c r="F18" s="38">
        <v>20</v>
      </c>
      <c r="G18" s="38">
        <v>20</v>
      </c>
      <c r="H18" s="43">
        <v>20</v>
      </c>
      <c r="I18" s="38">
        <v>20</v>
      </c>
      <c r="J18" s="38">
        <v>250</v>
      </c>
      <c r="K18" s="38">
        <v>2200</v>
      </c>
      <c r="L18" s="38">
        <v>10</v>
      </c>
      <c r="M18" s="38">
        <v>10</v>
      </c>
      <c r="N18" s="38">
        <v>12</v>
      </c>
      <c r="O18" s="37">
        <v>440</v>
      </c>
      <c r="P18" s="38">
        <v>500</v>
      </c>
      <c r="Q18" s="43">
        <v>130</v>
      </c>
      <c r="R18" s="50"/>
    </row>
    <row r="19" spans="1:18" ht="11.25" customHeight="1" thickBot="1" x14ac:dyDescent="0.2">
      <c r="A19" s="80" t="s">
        <v>28</v>
      </c>
      <c r="B19" s="88">
        <v>14.4</v>
      </c>
      <c r="C19" s="88">
        <v>18.600000000000001</v>
      </c>
      <c r="D19" s="88">
        <v>59</v>
      </c>
      <c r="E19" s="88">
        <v>44.3</v>
      </c>
      <c r="F19" s="71">
        <v>14.2</v>
      </c>
      <c r="G19" s="71">
        <v>13.7</v>
      </c>
      <c r="H19" s="101">
        <v>13.6</v>
      </c>
      <c r="I19" s="88">
        <v>16.7</v>
      </c>
      <c r="J19" s="88">
        <v>22.7</v>
      </c>
      <c r="K19" s="88">
        <v>44.9</v>
      </c>
      <c r="L19" s="71">
        <v>12.9</v>
      </c>
      <c r="M19" s="71">
        <v>12.6</v>
      </c>
      <c r="N19" s="102">
        <v>12.6</v>
      </c>
      <c r="O19" s="103">
        <v>39.6</v>
      </c>
      <c r="P19" s="71">
        <v>42.4</v>
      </c>
      <c r="Q19" s="92">
        <v>34.299999999999997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334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6.28</v>
      </c>
      <c r="C23" s="468">
        <v>10.189</v>
      </c>
      <c r="D23" s="469"/>
      <c r="E23" s="470"/>
      <c r="F23" s="73">
        <v>6.3769999999999998</v>
      </c>
      <c r="G23" s="74">
        <v>7.63</v>
      </c>
      <c r="H23" s="468">
        <v>6.8929999999999998</v>
      </c>
      <c r="I23" s="469"/>
      <c r="J23" s="470"/>
      <c r="K23" s="73">
        <v>22.728999999999999</v>
      </c>
      <c r="L23" s="74">
        <v>30.556000000000001</v>
      </c>
      <c r="M23" s="97">
        <v>29</v>
      </c>
      <c r="N23" s="74">
        <v>34.716999999999999</v>
      </c>
      <c r="O23" s="468">
        <v>40.823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66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37">
        <v>20</v>
      </c>
      <c r="C25" s="38">
        <v>12</v>
      </c>
      <c r="D25" s="38">
        <v>12</v>
      </c>
      <c r="E25" s="43">
        <v>15</v>
      </c>
      <c r="F25" s="37">
        <v>500</v>
      </c>
      <c r="G25" s="38">
        <v>1200</v>
      </c>
      <c r="H25" s="38">
        <v>15</v>
      </c>
      <c r="I25" s="38">
        <v>12</v>
      </c>
      <c r="J25" s="63">
        <v>12</v>
      </c>
      <c r="K25" s="37" t="s">
        <v>262</v>
      </c>
      <c r="L25" s="38">
        <v>700</v>
      </c>
      <c r="M25" s="66">
        <v>3000</v>
      </c>
      <c r="N25" s="38">
        <v>1800</v>
      </c>
      <c r="O25" s="38">
        <v>10</v>
      </c>
      <c r="P25" s="38">
        <v>8</v>
      </c>
      <c r="Q25" s="43">
        <v>10</v>
      </c>
      <c r="R25" s="50"/>
    </row>
    <row r="26" spans="1:18" ht="11.25" customHeight="1" thickBot="1" x14ac:dyDescent="0.2">
      <c r="A26" s="80" t="s">
        <v>28</v>
      </c>
      <c r="B26" s="58">
        <v>22.7</v>
      </c>
      <c r="C26" s="56">
        <v>20.399999999999999</v>
      </c>
      <c r="D26" s="56">
        <v>19.399999999999999</v>
      </c>
      <c r="E26" s="57">
        <v>19.2</v>
      </c>
      <c r="F26" s="58">
        <v>95.3</v>
      </c>
      <c r="G26" s="46">
        <v>132.6</v>
      </c>
      <c r="H26" s="56">
        <v>29.2</v>
      </c>
      <c r="I26" s="56">
        <v>28.7</v>
      </c>
      <c r="J26" s="59">
        <v>28.8</v>
      </c>
      <c r="K26" s="104" t="s">
        <v>262</v>
      </c>
      <c r="L26" s="46">
        <v>103.7</v>
      </c>
      <c r="M26" s="105">
        <v>327</v>
      </c>
      <c r="N26" s="46">
        <v>154.5</v>
      </c>
      <c r="O26" s="56">
        <v>22.5</v>
      </c>
      <c r="P26" s="56">
        <v>22.6</v>
      </c>
      <c r="Q26" s="57">
        <v>22.3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14.670999999999999</v>
      </c>
      <c r="C30" s="39">
        <v>20.117000000000001</v>
      </c>
      <c r="D30" s="39">
        <v>23.673999999999999</v>
      </c>
      <c r="E30" s="490">
        <v>23.837</v>
      </c>
      <c r="F30" s="491"/>
      <c r="G30" s="52">
        <v>12.073</v>
      </c>
      <c r="H30" s="39">
        <v>14.372999999999999</v>
      </c>
      <c r="I30" s="39">
        <v>24.655999999999999</v>
      </c>
      <c r="J30" s="490">
        <v>30.103000000000002</v>
      </c>
      <c r="K30" s="492"/>
      <c r="L30" s="491"/>
      <c r="M30" s="52">
        <v>1.8839999999999999</v>
      </c>
      <c r="N30" s="39">
        <v>4.1520000000000001</v>
      </c>
      <c r="O30" s="490">
        <v>7.4340000000000002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37">
        <v>30</v>
      </c>
      <c r="C32" s="38">
        <v>35</v>
      </c>
      <c r="D32" s="38">
        <v>25</v>
      </c>
      <c r="E32" s="38">
        <v>6</v>
      </c>
      <c r="F32" s="63">
        <v>6</v>
      </c>
      <c r="G32" s="37">
        <v>10</v>
      </c>
      <c r="H32" s="38">
        <v>800</v>
      </c>
      <c r="I32" s="38">
        <v>3000</v>
      </c>
      <c r="J32" s="38">
        <v>25</v>
      </c>
      <c r="K32" s="38">
        <v>20</v>
      </c>
      <c r="L32" s="43">
        <v>12</v>
      </c>
      <c r="M32" s="37">
        <v>200</v>
      </c>
      <c r="N32" s="38">
        <v>150</v>
      </c>
      <c r="O32" s="38">
        <v>80</v>
      </c>
      <c r="P32" s="38">
        <v>90</v>
      </c>
      <c r="Q32" s="43">
        <v>90</v>
      </c>
      <c r="R32" s="49"/>
    </row>
    <row r="33" spans="1:18" ht="11.25" customHeight="1" thickBot="1" x14ac:dyDescent="0.2">
      <c r="A33" s="85" t="s">
        <v>28</v>
      </c>
      <c r="B33" s="99">
        <v>64.7</v>
      </c>
      <c r="C33" s="88">
        <v>69.599999999999994</v>
      </c>
      <c r="D33" s="88">
        <v>37.6</v>
      </c>
      <c r="E33" s="88">
        <v>17</v>
      </c>
      <c r="F33" s="89">
        <v>16.7</v>
      </c>
      <c r="G33" s="99">
        <v>19.100000000000001</v>
      </c>
      <c r="H33" s="88">
        <v>44.1</v>
      </c>
      <c r="I33" s="88">
        <v>129.5</v>
      </c>
      <c r="J33" s="88">
        <v>16.399999999999999</v>
      </c>
      <c r="K33" s="88">
        <v>15.1</v>
      </c>
      <c r="L33" s="93">
        <v>15.7</v>
      </c>
      <c r="M33" s="88">
        <v>31.2</v>
      </c>
      <c r="N33" s="88">
        <v>27.1</v>
      </c>
      <c r="O33" s="88">
        <v>26.2</v>
      </c>
      <c r="P33" s="88">
        <v>25.7</v>
      </c>
      <c r="Q33" s="93">
        <v>25.6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16.523</v>
      </c>
      <c r="C37" s="139">
        <v>19.937999999999999</v>
      </c>
      <c r="D37" s="139">
        <v>24.001999999999999</v>
      </c>
      <c r="E37" s="139">
        <v>24.344999999999999</v>
      </c>
      <c r="F37" s="139">
        <v>27.16</v>
      </c>
      <c r="G37" s="497">
        <v>36.981000000000002</v>
      </c>
      <c r="H37" s="498"/>
      <c r="I37" s="499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213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40" t="s">
        <v>116</v>
      </c>
      <c r="N38" s="41" t="s">
        <v>116</v>
      </c>
      <c r="O38" s="41" t="s">
        <v>116</v>
      </c>
      <c r="P38" s="42" t="s">
        <v>116</v>
      </c>
      <c r="Q38" s="50"/>
    </row>
    <row r="39" spans="1:18" ht="11.25" customHeight="1" x14ac:dyDescent="0.15">
      <c r="A39" s="86" t="s">
        <v>27</v>
      </c>
      <c r="B39" s="107">
        <v>130</v>
      </c>
      <c r="C39" s="108">
        <v>450</v>
      </c>
      <c r="D39" s="108">
        <v>350</v>
      </c>
      <c r="E39" s="108">
        <v>80</v>
      </c>
      <c r="F39" s="108">
        <v>1200</v>
      </c>
      <c r="G39" s="108">
        <v>700</v>
      </c>
      <c r="H39" s="108">
        <v>900</v>
      </c>
      <c r="I39" s="108">
        <v>1100</v>
      </c>
      <c r="J39" s="108" t="s">
        <v>262</v>
      </c>
      <c r="K39" s="108" t="s">
        <v>261</v>
      </c>
      <c r="L39" s="131" t="s">
        <v>261</v>
      </c>
      <c r="M39" s="37">
        <v>1000</v>
      </c>
      <c r="N39" s="38">
        <v>180</v>
      </c>
      <c r="O39" s="38">
        <v>1900</v>
      </c>
      <c r="P39" s="43">
        <v>800</v>
      </c>
      <c r="Q39" s="50"/>
    </row>
    <row r="40" spans="1:18" ht="11.25" customHeight="1" thickBot="1" x14ac:dyDescent="0.2">
      <c r="A40" s="87" t="s">
        <v>28</v>
      </c>
      <c r="B40" s="140">
        <v>110.6</v>
      </c>
      <c r="C40" s="142">
        <v>142.6</v>
      </c>
      <c r="D40" s="142">
        <v>129.5</v>
      </c>
      <c r="E40" s="142">
        <v>76.599999999999994</v>
      </c>
      <c r="F40" s="141">
        <v>186.4</v>
      </c>
      <c r="G40" s="142">
        <v>135.5</v>
      </c>
      <c r="H40" s="142">
        <v>155.6</v>
      </c>
      <c r="I40" s="142">
        <v>167.2</v>
      </c>
      <c r="J40" s="113" t="s">
        <v>261</v>
      </c>
      <c r="K40" s="113" t="s">
        <v>261</v>
      </c>
      <c r="L40" s="132" t="s">
        <v>261</v>
      </c>
      <c r="M40" s="99">
        <v>44.1</v>
      </c>
      <c r="N40" s="88">
        <v>31.4</v>
      </c>
      <c r="O40" s="88">
        <v>60.5</v>
      </c>
      <c r="P40" s="93">
        <v>54.1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178">
        <v>5.0839999999999996</v>
      </c>
      <c r="K44" s="74">
        <v>10.835000000000001</v>
      </c>
      <c r="L44" s="468">
        <v>17.308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68">
        <v>12</v>
      </c>
      <c r="K46" s="38">
        <v>12</v>
      </c>
      <c r="L46" s="38">
        <v>15</v>
      </c>
      <c r="M46" s="38">
        <v>20</v>
      </c>
      <c r="N46" s="43">
        <v>25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22.4</v>
      </c>
      <c r="K47" s="46">
        <v>19.899999999999999</v>
      </c>
      <c r="L47" s="46">
        <v>18.3</v>
      </c>
      <c r="M47" s="46">
        <v>18.5</v>
      </c>
      <c r="N47" s="106">
        <v>18.8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15.497</v>
      </c>
      <c r="D51" s="469"/>
      <c r="E51" s="470"/>
      <c r="F51" s="482">
        <v>15.757999999999999</v>
      </c>
      <c r="G51" s="469"/>
      <c r="H51" s="483"/>
      <c r="I51" s="468">
        <v>6.6159999999999997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332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38">
        <v>250</v>
      </c>
      <c r="D53" s="63">
        <v>180</v>
      </c>
      <c r="E53" s="75" t="s">
        <v>29</v>
      </c>
      <c r="F53" s="107">
        <v>40</v>
      </c>
      <c r="G53" s="68">
        <v>90</v>
      </c>
      <c r="H53" s="68">
        <v>70</v>
      </c>
      <c r="I53" s="38">
        <v>200</v>
      </c>
      <c r="J53" s="38">
        <v>200</v>
      </c>
      <c r="K53" s="43">
        <v>200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30.6</v>
      </c>
      <c r="D54" s="69">
        <v>30.2</v>
      </c>
      <c r="E54" s="70" t="s">
        <v>29</v>
      </c>
      <c r="F54" s="120">
        <v>14.5</v>
      </c>
      <c r="G54" s="100">
        <v>16.100000000000001</v>
      </c>
      <c r="H54" s="94">
        <v>16.100000000000001</v>
      </c>
      <c r="I54" s="56">
        <v>59.6</v>
      </c>
      <c r="J54" s="71">
        <v>58.9</v>
      </c>
      <c r="K54" s="57">
        <v>58.6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E7" zoomScale="110" zoomScaleNormal="11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44328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15.61</v>
      </c>
      <c r="E9" s="468">
        <v>18.731999999999999</v>
      </c>
      <c r="F9" s="469"/>
      <c r="G9" s="470"/>
      <c r="H9" s="179" t="s">
        <v>29</v>
      </c>
      <c r="I9" s="76" t="s">
        <v>29</v>
      </c>
      <c r="J9" s="74">
        <v>12.47</v>
      </c>
      <c r="K9" s="468">
        <v>17.856999999999999</v>
      </c>
      <c r="L9" s="469"/>
      <c r="M9" s="470"/>
      <c r="N9" s="73" t="s">
        <v>29</v>
      </c>
      <c r="O9" s="74">
        <v>16.765000000000001</v>
      </c>
      <c r="P9" s="468">
        <v>24.16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38">
        <v>800</v>
      </c>
      <c r="E11" s="38">
        <v>400</v>
      </c>
      <c r="F11" s="38">
        <v>480</v>
      </c>
      <c r="G11" s="43">
        <v>480</v>
      </c>
      <c r="H11" s="37" t="s">
        <v>29</v>
      </c>
      <c r="I11" s="38" t="s">
        <v>29</v>
      </c>
      <c r="J11" s="38">
        <v>380</v>
      </c>
      <c r="K11" s="38">
        <v>150</v>
      </c>
      <c r="L11" s="38">
        <v>140</v>
      </c>
      <c r="M11" s="43">
        <v>130</v>
      </c>
      <c r="N11" s="37" t="s">
        <v>316</v>
      </c>
      <c r="O11" s="38">
        <v>130</v>
      </c>
      <c r="P11" s="38">
        <v>360</v>
      </c>
      <c r="Q11" s="38">
        <v>300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53.9</v>
      </c>
      <c r="E12" s="90">
        <v>55.4</v>
      </c>
      <c r="F12" s="90">
        <v>59</v>
      </c>
      <c r="G12" s="137">
        <v>56.4</v>
      </c>
      <c r="H12" s="44" t="s">
        <v>29</v>
      </c>
      <c r="I12" s="45" t="s">
        <v>29</v>
      </c>
      <c r="J12" s="69">
        <v>42.5</v>
      </c>
      <c r="K12" s="90">
        <v>38.1</v>
      </c>
      <c r="L12" s="90">
        <v>37.200000000000003</v>
      </c>
      <c r="M12" s="91">
        <v>36.6</v>
      </c>
      <c r="N12" s="44" t="s">
        <v>29</v>
      </c>
      <c r="O12" s="69">
        <v>33.700000000000003</v>
      </c>
      <c r="P12" s="69">
        <v>38.5</v>
      </c>
      <c r="Q12" s="69">
        <v>38.1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34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4.1210000000000004</v>
      </c>
      <c r="C16" s="126">
        <v>10.185</v>
      </c>
      <c r="D16" s="180">
        <v>19.245000000000001</v>
      </c>
      <c r="E16" s="74">
        <v>22.183</v>
      </c>
      <c r="F16" s="468">
        <v>24.172999999999998</v>
      </c>
      <c r="G16" s="469"/>
      <c r="H16" s="470"/>
      <c r="I16" s="73">
        <v>8.2509999999999994</v>
      </c>
      <c r="J16" s="74">
        <v>16.372</v>
      </c>
      <c r="K16" s="74">
        <v>19.988</v>
      </c>
      <c r="L16" s="500" t="s">
        <v>339</v>
      </c>
      <c r="M16" s="501"/>
      <c r="N16" s="502"/>
      <c r="O16" s="482">
        <v>16.603999999999999</v>
      </c>
      <c r="P16" s="483"/>
      <c r="Q16" s="75">
        <v>14.500999999999999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38">
        <v>5</v>
      </c>
      <c r="C18" s="128">
        <v>10</v>
      </c>
      <c r="D18" s="68">
        <v>3500</v>
      </c>
      <c r="E18" s="38">
        <v>2400</v>
      </c>
      <c r="F18" s="38">
        <v>20</v>
      </c>
      <c r="G18" s="38">
        <v>20</v>
      </c>
      <c r="H18" s="43">
        <v>20</v>
      </c>
      <c r="I18" s="38">
        <v>20</v>
      </c>
      <c r="J18" s="38">
        <v>250</v>
      </c>
      <c r="K18" s="38">
        <v>2200</v>
      </c>
      <c r="L18" s="38">
        <v>10</v>
      </c>
      <c r="M18" s="38">
        <v>10</v>
      </c>
      <c r="N18" s="38">
        <v>12</v>
      </c>
      <c r="O18" s="37">
        <v>480</v>
      </c>
      <c r="P18" s="38">
        <v>500</v>
      </c>
      <c r="Q18" s="43">
        <v>130</v>
      </c>
      <c r="R18" s="50"/>
    </row>
    <row r="19" spans="1:18" ht="11.25" customHeight="1" thickBot="1" x14ac:dyDescent="0.2">
      <c r="A19" s="80" t="s">
        <v>28</v>
      </c>
      <c r="B19" s="88">
        <v>17.600000000000001</v>
      </c>
      <c r="C19" s="88">
        <v>25.6</v>
      </c>
      <c r="D19" s="88">
        <v>80.2</v>
      </c>
      <c r="E19" s="88">
        <v>71.599999999999994</v>
      </c>
      <c r="F19" s="71">
        <v>23.2</v>
      </c>
      <c r="G19" s="71">
        <v>21.1</v>
      </c>
      <c r="H19" s="101">
        <v>19.399999999999999</v>
      </c>
      <c r="I19" s="88">
        <v>30.4</v>
      </c>
      <c r="J19" s="88">
        <v>38.5</v>
      </c>
      <c r="K19" s="88">
        <v>64.400000000000006</v>
      </c>
      <c r="L19" s="71">
        <v>22.3</v>
      </c>
      <c r="M19" s="71">
        <v>18.899999999999999</v>
      </c>
      <c r="N19" s="102">
        <v>19.899999999999999</v>
      </c>
      <c r="O19" s="103">
        <v>51.5</v>
      </c>
      <c r="P19" s="71">
        <v>53.3</v>
      </c>
      <c r="Q19" s="92">
        <v>42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334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6.6950000000000003</v>
      </c>
      <c r="C23" s="468">
        <v>10.237</v>
      </c>
      <c r="D23" s="469"/>
      <c r="E23" s="470"/>
      <c r="F23" s="73">
        <v>6.4619999999999997</v>
      </c>
      <c r="G23" s="74">
        <v>7.6429999999999998</v>
      </c>
      <c r="H23" s="468">
        <v>6.91</v>
      </c>
      <c r="I23" s="469"/>
      <c r="J23" s="470"/>
      <c r="K23" s="73">
        <v>22.734000000000002</v>
      </c>
      <c r="L23" s="74">
        <v>30.588999999999999</v>
      </c>
      <c r="M23" s="97">
        <v>28.984999999999999</v>
      </c>
      <c r="N23" s="74">
        <v>34.472999999999999</v>
      </c>
      <c r="O23" s="468">
        <v>40.972000000000001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335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37">
        <v>20</v>
      </c>
      <c r="C25" s="38">
        <v>12</v>
      </c>
      <c r="D25" s="38">
        <v>12</v>
      </c>
      <c r="E25" s="43">
        <v>15</v>
      </c>
      <c r="F25" s="37">
        <v>700</v>
      </c>
      <c r="G25" s="38">
        <v>1150</v>
      </c>
      <c r="H25" s="38">
        <v>15</v>
      </c>
      <c r="I25" s="38">
        <v>15</v>
      </c>
      <c r="J25" s="63">
        <v>15</v>
      </c>
      <c r="K25" s="37" t="s">
        <v>262</v>
      </c>
      <c r="L25" s="38">
        <v>550</v>
      </c>
      <c r="M25" s="66">
        <v>3000</v>
      </c>
      <c r="N25" s="38">
        <v>2600</v>
      </c>
      <c r="O25" s="38">
        <v>10</v>
      </c>
      <c r="P25" s="38">
        <v>10</v>
      </c>
      <c r="Q25" s="43">
        <v>8</v>
      </c>
      <c r="R25" s="50"/>
    </row>
    <row r="26" spans="1:18" ht="11.25" customHeight="1" thickBot="1" x14ac:dyDescent="0.2">
      <c r="A26" s="80" t="s">
        <v>28</v>
      </c>
      <c r="B26" s="58">
        <v>26.5</v>
      </c>
      <c r="C26" s="56">
        <v>22.9</v>
      </c>
      <c r="D26" s="56">
        <v>22.3</v>
      </c>
      <c r="E26" s="57">
        <v>22.3</v>
      </c>
      <c r="F26" s="58">
        <v>28.1</v>
      </c>
      <c r="G26" s="46">
        <v>36.6</v>
      </c>
      <c r="H26" s="56">
        <v>18.899999999999999</v>
      </c>
      <c r="I26" s="56">
        <v>15</v>
      </c>
      <c r="J26" s="59">
        <v>14.5</v>
      </c>
      <c r="K26" s="104" t="s">
        <v>262</v>
      </c>
      <c r="L26" s="46">
        <v>55.9</v>
      </c>
      <c r="M26" s="105">
        <v>142.30000000000001</v>
      </c>
      <c r="N26" s="46">
        <v>83.8</v>
      </c>
      <c r="O26" s="56">
        <v>15.7</v>
      </c>
      <c r="P26" s="56">
        <v>15.2</v>
      </c>
      <c r="Q26" s="57">
        <v>15.2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14.731</v>
      </c>
      <c r="C30" s="39">
        <v>20.177</v>
      </c>
      <c r="D30" s="39">
        <v>23.678999999999998</v>
      </c>
      <c r="E30" s="490">
        <v>23.664999999999999</v>
      </c>
      <c r="F30" s="491"/>
      <c r="G30" s="52">
        <v>12.117000000000001</v>
      </c>
      <c r="H30" s="39">
        <v>14.414999999999999</v>
      </c>
      <c r="I30" s="39">
        <v>24.663</v>
      </c>
      <c r="J30" s="490">
        <v>30.28</v>
      </c>
      <c r="K30" s="492"/>
      <c r="L30" s="491"/>
      <c r="M30" s="52">
        <v>2.456</v>
      </c>
      <c r="N30" s="39">
        <v>4.3049999999999997</v>
      </c>
      <c r="O30" s="490">
        <v>7.4850000000000003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37">
        <v>25</v>
      </c>
      <c r="C32" s="38">
        <v>35</v>
      </c>
      <c r="D32" s="38">
        <v>25</v>
      </c>
      <c r="E32" s="38">
        <v>8</v>
      </c>
      <c r="F32" s="63">
        <v>6</v>
      </c>
      <c r="G32" s="37">
        <v>10</v>
      </c>
      <c r="H32" s="38">
        <v>1000</v>
      </c>
      <c r="I32" s="38">
        <v>3700</v>
      </c>
      <c r="J32" s="38">
        <v>15</v>
      </c>
      <c r="K32" s="38">
        <v>12</v>
      </c>
      <c r="L32" s="43">
        <v>15</v>
      </c>
      <c r="M32" s="37">
        <v>200</v>
      </c>
      <c r="N32" s="38">
        <v>140</v>
      </c>
      <c r="O32" s="38">
        <v>80</v>
      </c>
      <c r="P32" s="38">
        <v>75</v>
      </c>
      <c r="Q32" s="43">
        <v>75</v>
      </c>
      <c r="R32" s="49"/>
    </row>
    <row r="33" spans="1:18" ht="11.25" customHeight="1" thickBot="1" x14ac:dyDescent="0.2">
      <c r="A33" s="85" t="s">
        <v>28</v>
      </c>
      <c r="B33" s="99">
        <v>23.2</v>
      </c>
      <c r="C33" s="88">
        <v>23.3</v>
      </c>
      <c r="D33" s="88">
        <v>16.600000000000001</v>
      </c>
      <c r="E33" s="88">
        <v>13.1</v>
      </c>
      <c r="F33" s="89">
        <v>11.2</v>
      </c>
      <c r="G33" s="99">
        <v>34.6</v>
      </c>
      <c r="H33" s="88">
        <v>105.1</v>
      </c>
      <c r="I33" s="88">
        <v>153.6</v>
      </c>
      <c r="J33" s="88">
        <v>24.4</v>
      </c>
      <c r="K33" s="88">
        <v>23.4</v>
      </c>
      <c r="L33" s="93">
        <v>23.8</v>
      </c>
      <c r="M33" s="88">
        <v>31.3</v>
      </c>
      <c r="N33" s="88">
        <v>28.5</v>
      </c>
      <c r="O33" s="88">
        <v>27.5</v>
      </c>
      <c r="P33" s="88">
        <v>27.5</v>
      </c>
      <c r="Q33" s="93">
        <v>27.5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16.283999999999999</v>
      </c>
      <c r="C37" s="139">
        <v>20.462</v>
      </c>
      <c r="D37" s="139">
        <v>24.105</v>
      </c>
      <c r="E37" s="139">
        <v>24.52</v>
      </c>
      <c r="F37" s="139">
        <v>27.244</v>
      </c>
      <c r="G37" s="505">
        <v>37.03</v>
      </c>
      <c r="H37" s="506"/>
      <c r="I37" s="507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213</v>
      </c>
      <c r="G38" s="111" t="s">
        <v>338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40" t="s">
        <v>116</v>
      </c>
      <c r="N38" s="41" t="s">
        <v>116</v>
      </c>
      <c r="O38" s="41" t="s">
        <v>116</v>
      </c>
      <c r="P38" s="42" t="s">
        <v>116</v>
      </c>
      <c r="Q38" s="50"/>
    </row>
    <row r="39" spans="1:18" ht="11.25" customHeight="1" x14ac:dyDescent="0.15">
      <c r="A39" s="86" t="s">
        <v>27</v>
      </c>
      <c r="B39" s="107">
        <v>180</v>
      </c>
      <c r="C39" s="108">
        <v>490</v>
      </c>
      <c r="D39" s="108">
        <v>400</v>
      </c>
      <c r="E39" s="108">
        <v>80</v>
      </c>
      <c r="F39" s="108">
        <v>1600</v>
      </c>
      <c r="G39" s="108">
        <v>900</v>
      </c>
      <c r="H39" s="108">
        <v>1000</v>
      </c>
      <c r="I39" s="108">
        <v>1000</v>
      </c>
      <c r="J39" s="108" t="s">
        <v>262</v>
      </c>
      <c r="K39" s="108" t="s">
        <v>261</v>
      </c>
      <c r="L39" s="131" t="s">
        <v>261</v>
      </c>
      <c r="M39" s="37">
        <v>800</v>
      </c>
      <c r="N39" s="38">
        <v>170</v>
      </c>
      <c r="O39" s="38">
        <v>1900</v>
      </c>
      <c r="P39" s="43">
        <v>1000</v>
      </c>
      <c r="Q39" s="50"/>
    </row>
    <row r="40" spans="1:18" ht="11.25" customHeight="1" thickBot="1" x14ac:dyDescent="0.2">
      <c r="A40" s="87" t="s">
        <v>28</v>
      </c>
      <c r="B40" s="140">
        <v>58.2</v>
      </c>
      <c r="C40" s="142">
        <v>75</v>
      </c>
      <c r="D40" s="142">
        <v>67.5</v>
      </c>
      <c r="E40" s="142">
        <v>46</v>
      </c>
      <c r="F40" s="141">
        <v>93.1</v>
      </c>
      <c r="G40" s="142">
        <v>72.8</v>
      </c>
      <c r="H40" s="142">
        <v>77.8</v>
      </c>
      <c r="I40" s="142">
        <v>79.599999999999994</v>
      </c>
      <c r="J40" s="113" t="s">
        <v>261</v>
      </c>
      <c r="K40" s="113" t="s">
        <v>261</v>
      </c>
      <c r="L40" s="132" t="s">
        <v>261</v>
      </c>
      <c r="M40" s="99">
        <v>58</v>
      </c>
      <c r="N40" s="88">
        <v>32.6</v>
      </c>
      <c r="O40" s="88">
        <v>38.700000000000003</v>
      </c>
      <c r="P40" s="93">
        <v>56.8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180">
        <v>5.1349999999999998</v>
      </c>
      <c r="K44" s="74">
        <v>10.981</v>
      </c>
      <c r="L44" s="468">
        <v>17.408999999999999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68">
        <v>12</v>
      </c>
      <c r="K46" s="38">
        <v>10</v>
      </c>
      <c r="L46" s="38">
        <v>20</v>
      </c>
      <c r="M46" s="38">
        <v>20</v>
      </c>
      <c r="N46" s="43">
        <v>25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26.9</v>
      </c>
      <c r="K47" s="46">
        <v>24.8</v>
      </c>
      <c r="L47" s="46">
        <v>24.8</v>
      </c>
      <c r="M47" s="46">
        <v>24.9</v>
      </c>
      <c r="N47" s="106">
        <v>25.2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15.577999999999999</v>
      </c>
      <c r="D51" s="469"/>
      <c r="E51" s="470"/>
      <c r="F51" s="482">
        <v>15.859</v>
      </c>
      <c r="G51" s="469"/>
      <c r="H51" s="483"/>
      <c r="I51" s="468">
        <v>6.6230000000000002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336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38">
        <v>200</v>
      </c>
      <c r="D53" s="63">
        <v>150</v>
      </c>
      <c r="E53" s="75" t="s">
        <v>29</v>
      </c>
      <c r="F53" s="107">
        <v>150</v>
      </c>
      <c r="G53" s="68">
        <v>170</v>
      </c>
      <c r="H53" s="68">
        <v>170</v>
      </c>
      <c r="I53" s="38">
        <v>150</v>
      </c>
      <c r="J53" s="38">
        <v>150</v>
      </c>
      <c r="K53" s="43">
        <v>140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36.6</v>
      </c>
      <c r="D54" s="69">
        <v>36.700000000000003</v>
      </c>
      <c r="E54" s="70" t="s">
        <v>29</v>
      </c>
      <c r="F54" s="120">
        <v>35.6</v>
      </c>
      <c r="G54" s="100">
        <v>35.4</v>
      </c>
      <c r="H54" s="94">
        <v>35.200000000000003</v>
      </c>
      <c r="I54" s="56">
        <v>18.100000000000001</v>
      </c>
      <c r="J54" s="71">
        <v>18.5</v>
      </c>
      <c r="K54" s="57">
        <v>18.600000000000001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="110" zoomScaleNormal="11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44334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15.731999999999999</v>
      </c>
      <c r="E9" s="468">
        <v>18.753</v>
      </c>
      <c r="F9" s="469"/>
      <c r="G9" s="470"/>
      <c r="H9" s="181" t="s">
        <v>29</v>
      </c>
      <c r="I9" s="76" t="s">
        <v>29</v>
      </c>
      <c r="J9" s="74">
        <v>12.51</v>
      </c>
      <c r="K9" s="468">
        <v>17.802</v>
      </c>
      <c r="L9" s="469"/>
      <c r="M9" s="470"/>
      <c r="N9" s="73" t="s">
        <v>29</v>
      </c>
      <c r="O9" s="74">
        <v>16.600000000000001</v>
      </c>
      <c r="P9" s="468">
        <v>24.033000000000001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38">
        <v>950</v>
      </c>
      <c r="E11" s="38">
        <v>420</v>
      </c>
      <c r="F11" s="38">
        <v>420</v>
      </c>
      <c r="G11" s="43">
        <v>500</v>
      </c>
      <c r="H11" s="37" t="s">
        <v>29</v>
      </c>
      <c r="I11" s="38" t="s">
        <v>29</v>
      </c>
      <c r="J11" s="38">
        <v>350</v>
      </c>
      <c r="K11" s="38">
        <v>140</v>
      </c>
      <c r="L11" s="38">
        <v>150</v>
      </c>
      <c r="M11" s="43">
        <v>150</v>
      </c>
      <c r="N11" s="37" t="s">
        <v>316</v>
      </c>
      <c r="O11" s="38">
        <v>130</v>
      </c>
      <c r="P11" s="38">
        <v>100</v>
      </c>
      <c r="Q11" s="38">
        <v>420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32.5</v>
      </c>
      <c r="E12" s="90">
        <v>35.4</v>
      </c>
      <c r="F12" s="90">
        <v>38.1</v>
      </c>
      <c r="G12" s="137">
        <v>44.2</v>
      </c>
      <c r="H12" s="44" t="s">
        <v>29</v>
      </c>
      <c r="I12" s="45" t="s">
        <v>29</v>
      </c>
      <c r="J12" s="69">
        <v>24.1</v>
      </c>
      <c r="K12" s="90">
        <v>20.5</v>
      </c>
      <c r="L12" s="90">
        <v>19</v>
      </c>
      <c r="M12" s="91">
        <v>19</v>
      </c>
      <c r="N12" s="44" t="s">
        <v>29</v>
      </c>
      <c r="O12" s="69">
        <v>22.6</v>
      </c>
      <c r="P12" s="69">
        <v>23.8</v>
      </c>
      <c r="Q12" s="69">
        <v>30.1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34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4.1630000000000003</v>
      </c>
      <c r="C16" s="126">
        <v>10.27</v>
      </c>
      <c r="D16" s="182">
        <v>19.228999999999999</v>
      </c>
      <c r="E16" s="74">
        <v>22.073</v>
      </c>
      <c r="F16" s="468">
        <v>24.170999999999999</v>
      </c>
      <c r="G16" s="469"/>
      <c r="H16" s="470"/>
      <c r="I16" s="73">
        <v>8.3290000000000006</v>
      </c>
      <c r="J16" s="74">
        <v>16.34</v>
      </c>
      <c r="K16" s="74">
        <v>19.954000000000001</v>
      </c>
      <c r="L16" s="500">
        <v>20.937999999999999</v>
      </c>
      <c r="M16" s="501"/>
      <c r="N16" s="502"/>
      <c r="O16" s="482">
        <v>16.582999999999998</v>
      </c>
      <c r="P16" s="483"/>
      <c r="Q16" s="75">
        <v>14.634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38" t="s">
        <v>116</v>
      </c>
      <c r="C18" s="128">
        <v>15</v>
      </c>
      <c r="D18" s="68">
        <v>3500</v>
      </c>
      <c r="E18" s="38">
        <v>2000</v>
      </c>
      <c r="F18" s="38">
        <v>20</v>
      </c>
      <c r="G18" s="38">
        <v>20</v>
      </c>
      <c r="H18" s="43">
        <v>20</v>
      </c>
      <c r="I18" s="38">
        <v>25</v>
      </c>
      <c r="J18" s="38">
        <v>250</v>
      </c>
      <c r="K18" s="38">
        <v>2100</v>
      </c>
      <c r="L18" s="38">
        <v>10</v>
      </c>
      <c r="M18" s="38">
        <v>10</v>
      </c>
      <c r="N18" s="38">
        <v>10</v>
      </c>
      <c r="O18" s="37">
        <v>500</v>
      </c>
      <c r="P18" s="38">
        <v>600</v>
      </c>
      <c r="Q18" s="43">
        <v>130</v>
      </c>
      <c r="R18" s="50"/>
    </row>
    <row r="19" spans="1:18" ht="11.25" customHeight="1" thickBot="1" x14ac:dyDescent="0.2">
      <c r="A19" s="80" t="s">
        <v>28</v>
      </c>
      <c r="B19" s="88" t="s">
        <v>116</v>
      </c>
      <c r="C19" s="88">
        <v>18.600000000000001</v>
      </c>
      <c r="D19" s="88">
        <v>60.8</v>
      </c>
      <c r="E19" s="88">
        <v>43.3</v>
      </c>
      <c r="F19" s="71">
        <v>12.9</v>
      </c>
      <c r="G19" s="71">
        <v>12.7</v>
      </c>
      <c r="H19" s="101">
        <v>12.4</v>
      </c>
      <c r="I19" s="88">
        <v>17.600000000000001</v>
      </c>
      <c r="J19" s="88">
        <v>22.2</v>
      </c>
      <c r="K19" s="88">
        <v>39.1</v>
      </c>
      <c r="L19" s="71">
        <v>12.3</v>
      </c>
      <c r="M19" s="71">
        <v>12</v>
      </c>
      <c r="N19" s="102">
        <v>11.8</v>
      </c>
      <c r="O19" s="103">
        <v>38.799999999999997</v>
      </c>
      <c r="P19" s="71">
        <v>44.5</v>
      </c>
      <c r="Q19" s="92">
        <v>22.1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334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6.7629999999999999</v>
      </c>
      <c r="C23" s="468">
        <v>10.210000000000001</v>
      </c>
      <c r="D23" s="469"/>
      <c r="E23" s="470"/>
      <c r="F23" s="73">
        <v>6.4630000000000001</v>
      </c>
      <c r="G23" s="74">
        <v>7.649</v>
      </c>
      <c r="H23" s="468">
        <v>6.9139999999999997</v>
      </c>
      <c r="I23" s="469"/>
      <c r="J23" s="470"/>
      <c r="K23" s="73">
        <v>22.727</v>
      </c>
      <c r="L23" s="74">
        <v>30.632999999999999</v>
      </c>
      <c r="M23" s="97">
        <v>28.934999999999999</v>
      </c>
      <c r="N23" s="74">
        <v>34.685000000000002</v>
      </c>
      <c r="O23" s="468">
        <v>41.061999999999998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335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37">
        <v>15</v>
      </c>
      <c r="C25" s="38">
        <v>12</v>
      </c>
      <c r="D25" s="38">
        <v>15</v>
      </c>
      <c r="E25" s="43">
        <v>12</v>
      </c>
      <c r="F25" s="37">
        <v>950</v>
      </c>
      <c r="G25" s="38">
        <v>1150</v>
      </c>
      <c r="H25" s="38">
        <v>15</v>
      </c>
      <c r="I25" s="38">
        <v>12</v>
      </c>
      <c r="J25" s="63">
        <v>12</v>
      </c>
      <c r="K25" s="37" t="s">
        <v>262</v>
      </c>
      <c r="L25" s="38">
        <v>700</v>
      </c>
      <c r="M25" s="66">
        <v>2900</v>
      </c>
      <c r="N25" s="38">
        <v>2200</v>
      </c>
      <c r="O25" s="38">
        <v>10</v>
      </c>
      <c r="P25" s="38">
        <v>10</v>
      </c>
      <c r="Q25" s="43">
        <v>10</v>
      </c>
      <c r="R25" s="50"/>
    </row>
    <row r="26" spans="1:18" ht="11.25" customHeight="1" thickBot="1" x14ac:dyDescent="0.2">
      <c r="A26" s="80" t="s">
        <v>28</v>
      </c>
      <c r="B26" s="58">
        <v>21.6</v>
      </c>
      <c r="C26" s="56">
        <v>18.5</v>
      </c>
      <c r="D26" s="56">
        <v>18.5</v>
      </c>
      <c r="E26" s="57">
        <v>18.2</v>
      </c>
      <c r="F26" s="58">
        <v>33.4</v>
      </c>
      <c r="G26" s="46">
        <v>40.5</v>
      </c>
      <c r="H26" s="56">
        <v>15.3</v>
      </c>
      <c r="I26" s="56">
        <v>15.1</v>
      </c>
      <c r="J26" s="59">
        <v>14.9</v>
      </c>
      <c r="K26" s="104" t="s">
        <v>262</v>
      </c>
      <c r="L26" s="46">
        <v>55.8</v>
      </c>
      <c r="M26" s="105">
        <v>149.6</v>
      </c>
      <c r="N26" s="46">
        <v>118.9</v>
      </c>
      <c r="O26" s="56">
        <v>17.399999999999999</v>
      </c>
      <c r="P26" s="56">
        <v>16.899999999999999</v>
      </c>
      <c r="Q26" s="57">
        <v>16.3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14.733000000000001</v>
      </c>
      <c r="C30" s="39">
        <v>20.177</v>
      </c>
      <c r="D30" s="39">
        <v>23.695</v>
      </c>
      <c r="E30" s="490">
        <v>23.878</v>
      </c>
      <c r="F30" s="491"/>
      <c r="G30" s="52">
        <v>12.113</v>
      </c>
      <c r="H30" s="39">
        <v>14.411</v>
      </c>
      <c r="I30" s="39">
        <v>24.638000000000002</v>
      </c>
      <c r="J30" s="490">
        <v>30.382999999999999</v>
      </c>
      <c r="K30" s="492"/>
      <c r="L30" s="491"/>
      <c r="M30" s="52">
        <v>2.5150000000000001</v>
      </c>
      <c r="N30" s="39">
        <v>4.3209999999999997</v>
      </c>
      <c r="O30" s="490">
        <v>7.4480000000000004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37">
        <v>40</v>
      </c>
      <c r="C32" s="38">
        <v>35</v>
      </c>
      <c r="D32" s="38">
        <v>25</v>
      </c>
      <c r="E32" s="38">
        <v>8</v>
      </c>
      <c r="F32" s="63">
        <v>8</v>
      </c>
      <c r="G32" s="37">
        <v>20</v>
      </c>
      <c r="H32" s="38">
        <v>600</v>
      </c>
      <c r="I32" s="38">
        <v>3500</v>
      </c>
      <c r="J32" s="38">
        <v>20</v>
      </c>
      <c r="K32" s="38">
        <v>15</v>
      </c>
      <c r="L32" s="43">
        <v>12</v>
      </c>
      <c r="M32" s="37">
        <v>280</v>
      </c>
      <c r="N32" s="38">
        <v>140</v>
      </c>
      <c r="O32" s="38">
        <v>75</v>
      </c>
      <c r="P32" s="38">
        <v>80</v>
      </c>
      <c r="Q32" s="43">
        <v>80</v>
      </c>
      <c r="R32" s="49"/>
    </row>
    <row r="33" spans="1:18" ht="11.25" customHeight="1" thickBot="1" x14ac:dyDescent="0.2">
      <c r="A33" s="85" t="s">
        <v>28</v>
      </c>
      <c r="B33" s="99">
        <v>26.6</v>
      </c>
      <c r="C33" s="88" t="s">
        <v>341</v>
      </c>
      <c r="D33" s="88">
        <v>19</v>
      </c>
      <c r="E33" s="88">
        <v>10.9</v>
      </c>
      <c r="F33" s="89">
        <v>13.6</v>
      </c>
      <c r="G33" s="99">
        <v>32.9</v>
      </c>
      <c r="H33" s="88">
        <v>70.5</v>
      </c>
      <c r="I33" s="88">
        <v>111.4</v>
      </c>
      <c r="J33" s="88">
        <v>23.9</v>
      </c>
      <c r="K33" s="88">
        <v>23.6</v>
      </c>
      <c r="L33" s="93">
        <v>22.9</v>
      </c>
      <c r="M33" s="88">
        <v>30.1</v>
      </c>
      <c r="N33" s="88">
        <v>25.4</v>
      </c>
      <c r="O33" s="88">
        <v>26.5</v>
      </c>
      <c r="P33" s="88">
        <v>25.7</v>
      </c>
      <c r="Q33" s="93">
        <v>25.3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17.390999999999998</v>
      </c>
      <c r="C37" s="139">
        <v>20.521000000000001</v>
      </c>
      <c r="D37" s="139">
        <v>24.23</v>
      </c>
      <c r="E37" s="139">
        <v>24.617999999999999</v>
      </c>
      <c r="F37" s="139">
        <v>27.22</v>
      </c>
      <c r="G37" s="505">
        <v>37.024000000000001</v>
      </c>
      <c r="H37" s="506"/>
      <c r="I37" s="507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213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40" t="s">
        <v>116</v>
      </c>
      <c r="N38" s="41" t="s">
        <v>116</v>
      </c>
      <c r="O38" s="41" t="s">
        <v>116</v>
      </c>
      <c r="P38" s="42" t="s">
        <v>116</v>
      </c>
      <c r="Q38" s="50"/>
    </row>
    <row r="39" spans="1:18" ht="11.25" customHeight="1" x14ac:dyDescent="0.15">
      <c r="A39" s="86" t="s">
        <v>27</v>
      </c>
      <c r="B39" s="107">
        <v>230</v>
      </c>
      <c r="C39" s="108">
        <v>550</v>
      </c>
      <c r="D39" s="108">
        <v>250</v>
      </c>
      <c r="E39" s="108">
        <v>90</v>
      </c>
      <c r="F39" s="108">
        <v>1400</v>
      </c>
      <c r="G39" s="108">
        <v>600</v>
      </c>
      <c r="H39" s="108">
        <v>800</v>
      </c>
      <c r="I39" s="108">
        <v>1000</v>
      </c>
      <c r="J39" s="108" t="s">
        <v>262</v>
      </c>
      <c r="K39" s="108" t="s">
        <v>261</v>
      </c>
      <c r="L39" s="131" t="s">
        <v>261</v>
      </c>
      <c r="M39" s="37">
        <v>800</v>
      </c>
      <c r="N39" s="38">
        <v>170</v>
      </c>
      <c r="O39" s="38">
        <v>1800</v>
      </c>
      <c r="P39" s="43">
        <v>800</v>
      </c>
      <c r="Q39" s="50"/>
    </row>
    <row r="40" spans="1:18" ht="11.25" customHeight="1" thickBot="1" x14ac:dyDescent="0.2">
      <c r="A40" s="87" t="s">
        <v>28</v>
      </c>
      <c r="B40" s="140">
        <v>47.5</v>
      </c>
      <c r="C40" s="142">
        <v>76.900000000000006</v>
      </c>
      <c r="D40" s="142">
        <v>57.6</v>
      </c>
      <c r="E40" s="142">
        <v>38.200000000000003</v>
      </c>
      <c r="F40" s="141">
        <v>81.400000000000006</v>
      </c>
      <c r="G40" s="142">
        <v>45.3</v>
      </c>
      <c r="H40" s="142">
        <v>48.4</v>
      </c>
      <c r="I40" s="142">
        <v>51</v>
      </c>
      <c r="J40" s="113" t="s">
        <v>261</v>
      </c>
      <c r="K40" s="113" t="s">
        <v>261</v>
      </c>
      <c r="L40" s="132" t="s">
        <v>261</v>
      </c>
      <c r="M40" s="99">
        <v>43.6</v>
      </c>
      <c r="N40" s="88">
        <v>30.2</v>
      </c>
      <c r="O40" s="88">
        <v>61.6</v>
      </c>
      <c r="P40" s="93">
        <v>52.6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182">
        <v>5.1070000000000002</v>
      </c>
      <c r="K44" s="74">
        <v>10.848000000000001</v>
      </c>
      <c r="L44" s="468">
        <v>17.363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68">
        <v>12</v>
      </c>
      <c r="K46" s="38">
        <v>12</v>
      </c>
      <c r="L46" s="38">
        <v>15</v>
      </c>
      <c r="M46" s="38">
        <v>20</v>
      </c>
      <c r="N46" s="43">
        <v>20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23.7</v>
      </c>
      <c r="K47" s="46">
        <v>20.399999999999999</v>
      </c>
      <c r="L47" s="46">
        <v>18.600000000000001</v>
      </c>
      <c r="M47" s="46">
        <v>18.8</v>
      </c>
      <c r="N47" s="106">
        <v>19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15.586</v>
      </c>
      <c r="D51" s="469"/>
      <c r="E51" s="470"/>
      <c r="F51" s="482">
        <v>15.667</v>
      </c>
      <c r="G51" s="469"/>
      <c r="H51" s="483"/>
      <c r="I51" s="468">
        <v>6.6369999999999996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336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38">
        <v>350</v>
      </c>
      <c r="D53" s="63">
        <v>140</v>
      </c>
      <c r="E53" s="75" t="s">
        <v>29</v>
      </c>
      <c r="F53" s="107">
        <v>190</v>
      </c>
      <c r="G53" s="68">
        <v>220</v>
      </c>
      <c r="H53" s="68">
        <v>220</v>
      </c>
      <c r="I53" s="38">
        <v>140</v>
      </c>
      <c r="J53" s="38">
        <v>140</v>
      </c>
      <c r="K53" s="43">
        <v>130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29.6</v>
      </c>
      <c r="D54" s="69">
        <v>29.4</v>
      </c>
      <c r="E54" s="70" t="s">
        <v>29</v>
      </c>
      <c r="F54" s="120">
        <v>21</v>
      </c>
      <c r="G54" s="100">
        <v>21.4</v>
      </c>
      <c r="H54" s="94">
        <v>19.899999999999999</v>
      </c>
      <c r="I54" s="56">
        <v>22.7</v>
      </c>
      <c r="J54" s="71">
        <v>22.2</v>
      </c>
      <c r="K54" s="57">
        <v>22.1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90" zoomScaleNormal="9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44341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15.603999999999999</v>
      </c>
      <c r="E9" s="468">
        <v>18.428999999999998</v>
      </c>
      <c r="F9" s="469"/>
      <c r="G9" s="470"/>
      <c r="H9" s="184" t="s">
        <v>29</v>
      </c>
      <c r="I9" s="76" t="s">
        <v>29</v>
      </c>
      <c r="J9" s="74">
        <v>12.368</v>
      </c>
      <c r="K9" s="468">
        <v>17.780999999999999</v>
      </c>
      <c r="L9" s="469"/>
      <c r="M9" s="470"/>
      <c r="N9" s="73" t="s">
        <v>29</v>
      </c>
      <c r="O9" s="74">
        <v>16.649999999999999</v>
      </c>
      <c r="P9" s="468">
        <v>23.965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38">
        <v>900</v>
      </c>
      <c r="E11" s="38">
        <v>420</v>
      </c>
      <c r="F11" s="38">
        <v>500</v>
      </c>
      <c r="G11" s="43">
        <v>490</v>
      </c>
      <c r="H11" s="37" t="s">
        <v>29</v>
      </c>
      <c r="I11" s="38" t="s">
        <v>29</v>
      </c>
      <c r="J11" s="38">
        <v>380</v>
      </c>
      <c r="K11" s="38">
        <v>130</v>
      </c>
      <c r="L11" s="38">
        <v>150</v>
      </c>
      <c r="M11" s="43">
        <v>140</v>
      </c>
      <c r="N11" s="37" t="s">
        <v>316</v>
      </c>
      <c r="O11" s="38">
        <v>130</v>
      </c>
      <c r="P11" s="38">
        <v>360</v>
      </c>
      <c r="Q11" s="38">
        <v>250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46.7</v>
      </c>
      <c r="E12" s="90">
        <v>46.2</v>
      </c>
      <c r="F12" s="90">
        <v>49.5</v>
      </c>
      <c r="G12" s="137">
        <v>50.7</v>
      </c>
      <c r="H12" s="44" t="s">
        <v>29</v>
      </c>
      <c r="I12" s="45" t="s">
        <v>29</v>
      </c>
      <c r="J12" s="69">
        <v>28.6</v>
      </c>
      <c r="K12" s="90">
        <v>26.9</v>
      </c>
      <c r="L12" s="90">
        <v>25.3</v>
      </c>
      <c r="M12" s="91">
        <v>24.7</v>
      </c>
      <c r="N12" s="44" t="s">
        <v>29</v>
      </c>
      <c r="O12" s="69">
        <v>29.7</v>
      </c>
      <c r="P12" s="69">
        <v>33.1</v>
      </c>
      <c r="Q12" s="69">
        <v>31.2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34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3.8050000000000002</v>
      </c>
      <c r="C16" s="126">
        <v>10.298</v>
      </c>
      <c r="D16" s="185">
        <v>19.192</v>
      </c>
      <c r="E16" s="74">
        <v>22.052</v>
      </c>
      <c r="F16" s="468">
        <v>23.96</v>
      </c>
      <c r="G16" s="469"/>
      <c r="H16" s="470"/>
      <c r="I16" s="73">
        <v>8.2720000000000002</v>
      </c>
      <c r="J16" s="74">
        <v>16.266999999999999</v>
      </c>
      <c r="K16" s="74">
        <v>19.920999999999999</v>
      </c>
      <c r="L16" s="500">
        <v>20.838000000000001</v>
      </c>
      <c r="M16" s="501"/>
      <c r="N16" s="502"/>
      <c r="O16" s="482">
        <v>16.234999999999999</v>
      </c>
      <c r="P16" s="483"/>
      <c r="Q16" s="75">
        <v>14.162000000000001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38">
        <v>5</v>
      </c>
      <c r="C18" s="128">
        <v>12</v>
      </c>
      <c r="D18" s="68">
        <v>3600</v>
      </c>
      <c r="E18" s="38">
        <v>2200</v>
      </c>
      <c r="F18" s="38">
        <v>20</v>
      </c>
      <c r="G18" s="38">
        <v>15</v>
      </c>
      <c r="H18" s="43">
        <v>15</v>
      </c>
      <c r="I18" s="38">
        <v>25</v>
      </c>
      <c r="J18" s="38">
        <v>280</v>
      </c>
      <c r="K18" s="38">
        <v>2300</v>
      </c>
      <c r="L18" s="38">
        <v>10</v>
      </c>
      <c r="M18" s="38">
        <v>10</v>
      </c>
      <c r="N18" s="38">
        <v>12</v>
      </c>
      <c r="O18" s="37">
        <v>480</v>
      </c>
      <c r="P18" s="38">
        <v>520</v>
      </c>
      <c r="Q18" s="43">
        <v>130</v>
      </c>
      <c r="R18" s="50"/>
    </row>
    <row r="19" spans="1:18" ht="11.25" customHeight="1" thickBot="1" x14ac:dyDescent="0.2">
      <c r="A19" s="80" t="s">
        <v>28</v>
      </c>
      <c r="B19" s="88">
        <v>13.7</v>
      </c>
      <c r="C19" s="88">
        <v>18</v>
      </c>
      <c r="D19" s="88">
        <v>63</v>
      </c>
      <c r="E19" s="88">
        <v>56.2</v>
      </c>
      <c r="F19" s="71">
        <v>24.4</v>
      </c>
      <c r="G19" s="71">
        <v>16.5</v>
      </c>
      <c r="H19" s="101">
        <v>15.7</v>
      </c>
      <c r="I19" s="88">
        <v>22.1</v>
      </c>
      <c r="J19" s="88">
        <v>26.2</v>
      </c>
      <c r="K19" s="88">
        <v>47.6</v>
      </c>
      <c r="L19" s="71">
        <v>18.2</v>
      </c>
      <c r="M19" s="71">
        <v>15.2</v>
      </c>
      <c r="N19" s="102">
        <v>14.6</v>
      </c>
      <c r="O19" s="103">
        <v>44.8</v>
      </c>
      <c r="P19" s="71">
        <v>47</v>
      </c>
      <c r="Q19" s="92">
        <v>37.1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334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6.4669999999999996</v>
      </c>
      <c r="C23" s="468">
        <v>10.145</v>
      </c>
      <c r="D23" s="469"/>
      <c r="E23" s="470"/>
      <c r="F23" s="73">
        <v>6.3479999999999999</v>
      </c>
      <c r="G23" s="74">
        <v>7.657</v>
      </c>
      <c r="H23" s="468">
        <v>6.9269999999999996</v>
      </c>
      <c r="I23" s="469"/>
      <c r="J23" s="470"/>
      <c r="K23" s="73">
        <v>22.731999999999999</v>
      </c>
      <c r="L23" s="74">
        <v>30.670999999999999</v>
      </c>
      <c r="M23" s="97">
        <v>28.864999999999998</v>
      </c>
      <c r="N23" s="74">
        <v>34.624000000000002</v>
      </c>
      <c r="O23" s="468">
        <v>40.804000000000002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335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37">
        <v>15</v>
      </c>
      <c r="C25" s="38">
        <v>12</v>
      </c>
      <c r="D25" s="38">
        <v>12</v>
      </c>
      <c r="E25" s="43">
        <v>20</v>
      </c>
      <c r="F25" s="37">
        <v>290</v>
      </c>
      <c r="G25" s="38">
        <v>1100</v>
      </c>
      <c r="H25" s="38">
        <v>15</v>
      </c>
      <c r="I25" s="38">
        <v>20</v>
      </c>
      <c r="J25" s="63">
        <v>15</v>
      </c>
      <c r="K25" s="37" t="s">
        <v>262</v>
      </c>
      <c r="L25" s="38">
        <v>700</v>
      </c>
      <c r="M25" s="66">
        <v>2700</v>
      </c>
      <c r="N25" s="38">
        <v>2600</v>
      </c>
      <c r="O25" s="38">
        <v>8</v>
      </c>
      <c r="P25" s="38">
        <v>8</v>
      </c>
      <c r="Q25" s="43">
        <v>10</v>
      </c>
      <c r="R25" s="50"/>
    </row>
    <row r="26" spans="1:18" ht="11.25" customHeight="1" thickBot="1" x14ac:dyDescent="0.2">
      <c r="A26" s="80" t="s">
        <v>28</v>
      </c>
      <c r="B26" s="58">
        <v>22.5</v>
      </c>
      <c r="C26" s="56">
        <v>18.8</v>
      </c>
      <c r="D26" s="56">
        <v>18.600000000000001</v>
      </c>
      <c r="E26" s="57">
        <v>18.899999999999999</v>
      </c>
      <c r="F26" s="58">
        <v>22.8</v>
      </c>
      <c r="G26" s="46">
        <v>33.5</v>
      </c>
      <c r="H26" s="56">
        <v>16.2</v>
      </c>
      <c r="I26" s="56">
        <v>14.7</v>
      </c>
      <c r="J26" s="59">
        <v>14.8</v>
      </c>
      <c r="K26" s="104" t="s">
        <v>262</v>
      </c>
      <c r="L26" s="46">
        <v>36.200000000000003</v>
      </c>
      <c r="M26" s="105">
        <v>117.9</v>
      </c>
      <c r="N26" s="46">
        <v>65.3</v>
      </c>
      <c r="O26" s="56">
        <v>14.8</v>
      </c>
      <c r="P26" s="56">
        <v>13.6</v>
      </c>
      <c r="Q26" s="57">
        <v>13.2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14.733000000000001</v>
      </c>
      <c r="C30" s="39">
        <v>20.177</v>
      </c>
      <c r="D30" s="39">
        <v>23.695</v>
      </c>
      <c r="E30" s="490">
        <v>23.878</v>
      </c>
      <c r="F30" s="491"/>
      <c r="G30" s="52">
        <v>12.180999999999999</v>
      </c>
      <c r="H30" s="39">
        <v>14.391999999999999</v>
      </c>
      <c r="I30" s="39">
        <v>24.593</v>
      </c>
      <c r="J30" s="490">
        <v>30.018000000000001</v>
      </c>
      <c r="K30" s="492"/>
      <c r="L30" s="491"/>
      <c r="M30" s="52">
        <v>2.0049999999999999</v>
      </c>
      <c r="N30" s="39">
        <v>4.2320000000000002</v>
      </c>
      <c r="O30" s="490">
        <v>7.4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37">
        <v>40</v>
      </c>
      <c r="C32" s="38">
        <v>35</v>
      </c>
      <c r="D32" s="38">
        <v>25</v>
      </c>
      <c r="E32" s="38">
        <v>8</v>
      </c>
      <c r="F32" s="63">
        <v>8</v>
      </c>
      <c r="G32" s="37">
        <v>8</v>
      </c>
      <c r="H32" s="38">
        <v>1000</v>
      </c>
      <c r="I32" s="38">
        <v>3500</v>
      </c>
      <c r="J32" s="38">
        <v>12</v>
      </c>
      <c r="K32" s="38">
        <v>15</v>
      </c>
      <c r="L32" s="43">
        <v>15</v>
      </c>
      <c r="M32" s="37">
        <v>300</v>
      </c>
      <c r="N32" s="38">
        <v>140</v>
      </c>
      <c r="O32" s="38">
        <v>80</v>
      </c>
      <c r="P32" s="38">
        <v>75</v>
      </c>
      <c r="Q32" s="43">
        <v>80</v>
      </c>
      <c r="R32" s="49"/>
    </row>
    <row r="33" spans="1:18" ht="11.25" customHeight="1" thickBot="1" x14ac:dyDescent="0.2">
      <c r="A33" s="85" t="s">
        <v>28</v>
      </c>
      <c r="B33" s="99">
        <v>26.6</v>
      </c>
      <c r="C33" s="88" t="s">
        <v>341</v>
      </c>
      <c r="D33" s="88">
        <v>19</v>
      </c>
      <c r="E33" s="88">
        <v>10.9</v>
      </c>
      <c r="F33" s="89">
        <v>13.6</v>
      </c>
      <c r="G33" s="99">
        <v>31.4</v>
      </c>
      <c r="H33" s="88">
        <v>95.7</v>
      </c>
      <c r="I33" s="88">
        <v>141</v>
      </c>
      <c r="J33" s="88">
        <v>22.3</v>
      </c>
      <c r="K33" s="88">
        <v>21.5</v>
      </c>
      <c r="L33" s="93">
        <v>21.5</v>
      </c>
      <c r="M33" s="88">
        <v>28.7</v>
      </c>
      <c r="N33" s="88">
        <v>25.1</v>
      </c>
      <c r="O33" s="88">
        <v>24</v>
      </c>
      <c r="P33" s="88">
        <v>23.9</v>
      </c>
      <c r="Q33" s="93">
        <v>24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15.798</v>
      </c>
      <c r="C37" s="139">
        <v>19.847000000000001</v>
      </c>
      <c r="D37" s="139">
        <v>24.286999999999999</v>
      </c>
      <c r="E37" s="139">
        <v>24.515999999999998</v>
      </c>
      <c r="F37" s="139">
        <v>27.17</v>
      </c>
      <c r="G37" s="505">
        <v>36.896999999999998</v>
      </c>
      <c r="H37" s="506"/>
      <c r="I37" s="507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213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40" t="s">
        <v>116</v>
      </c>
      <c r="N38" s="41" t="s">
        <v>116</v>
      </c>
      <c r="O38" s="41" t="s">
        <v>116</v>
      </c>
      <c r="P38" s="42" t="s">
        <v>116</v>
      </c>
      <c r="Q38" s="50"/>
    </row>
    <row r="39" spans="1:18" ht="11.25" customHeight="1" x14ac:dyDescent="0.15">
      <c r="A39" s="86" t="s">
        <v>27</v>
      </c>
      <c r="B39" s="107">
        <v>180</v>
      </c>
      <c r="C39" s="108">
        <v>600</v>
      </c>
      <c r="D39" s="108">
        <v>600</v>
      </c>
      <c r="E39" s="108">
        <v>90</v>
      </c>
      <c r="F39" s="108">
        <v>1500</v>
      </c>
      <c r="G39" s="108">
        <v>900</v>
      </c>
      <c r="H39" s="108">
        <v>1000</v>
      </c>
      <c r="I39" s="108">
        <v>900</v>
      </c>
      <c r="J39" s="108" t="s">
        <v>262</v>
      </c>
      <c r="K39" s="108" t="s">
        <v>261</v>
      </c>
      <c r="L39" s="131" t="s">
        <v>261</v>
      </c>
      <c r="M39" s="37">
        <v>900</v>
      </c>
      <c r="N39" s="38">
        <v>200</v>
      </c>
      <c r="O39" s="38">
        <v>1800</v>
      </c>
      <c r="P39" s="43">
        <v>900</v>
      </c>
      <c r="Q39" s="50"/>
    </row>
    <row r="40" spans="1:18" ht="11.25" customHeight="1" thickBot="1" x14ac:dyDescent="0.2">
      <c r="A40" s="87" t="s">
        <v>28</v>
      </c>
      <c r="B40" s="140">
        <v>52.3</v>
      </c>
      <c r="C40" s="142">
        <v>71.8</v>
      </c>
      <c r="D40" s="142">
        <v>57.1</v>
      </c>
      <c r="E40" s="142">
        <v>45.7</v>
      </c>
      <c r="F40" s="141">
        <v>97.8</v>
      </c>
      <c r="G40" s="142">
        <v>62.4</v>
      </c>
      <c r="H40" s="142">
        <v>68.400000000000006</v>
      </c>
      <c r="I40" s="142">
        <v>68.7</v>
      </c>
      <c r="J40" s="113" t="s">
        <v>261</v>
      </c>
      <c r="K40" s="113" t="s">
        <v>261</v>
      </c>
      <c r="L40" s="132" t="s">
        <v>261</v>
      </c>
      <c r="M40" s="99">
        <v>47</v>
      </c>
      <c r="N40" s="88">
        <v>28.9</v>
      </c>
      <c r="O40" s="88">
        <v>68.5</v>
      </c>
      <c r="P40" s="93">
        <v>55.1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185">
        <v>5.0229999999999997</v>
      </c>
      <c r="K44" s="74">
        <v>10.712999999999999</v>
      </c>
      <c r="L44" s="468">
        <v>17.14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68">
        <v>12</v>
      </c>
      <c r="K46" s="38">
        <v>12</v>
      </c>
      <c r="L46" s="38">
        <v>15</v>
      </c>
      <c r="M46" s="38">
        <v>20</v>
      </c>
      <c r="N46" s="43">
        <v>20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23.7</v>
      </c>
      <c r="K47" s="46">
        <v>22.5</v>
      </c>
      <c r="L47" s="46">
        <v>22</v>
      </c>
      <c r="M47" s="46">
        <v>22</v>
      </c>
      <c r="N47" s="106">
        <v>22.4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15.5</v>
      </c>
      <c r="D51" s="469"/>
      <c r="E51" s="470"/>
      <c r="F51" s="482">
        <v>14.44</v>
      </c>
      <c r="G51" s="469"/>
      <c r="H51" s="483"/>
      <c r="I51" s="468">
        <v>6.6609999999999996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344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38">
        <v>250</v>
      </c>
      <c r="D53" s="63">
        <v>140</v>
      </c>
      <c r="E53" s="75" t="s">
        <v>29</v>
      </c>
      <c r="F53" s="107">
        <v>20</v>
      </c>
      <c r="G53" s="68">
        <v>60</v>
      </c>
      <c r="H53" s="68">
        <v>60</v>
      </c>
      <c r="I53" s="38">
        <v>130</v>
      </c>
      <c r="J53" s="38">
        <v>110</v>
      </c>
      <c r="K53" s="43">
        <v>130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32</v>
      </c>
      <c r="D54" s="69">
        <v>30.2</v>
      </c>
      <c r="E54" s="70" t="s">
        <v>29</v>
      </c>
      <c r="F54" s="120">
        <v>16.100000000000001</v>
      </c>
      <c r="G54" s="100">
        <v>17.3</v>
      </c>
      <c r="H54" s="94">
        <v>17.600000000000001</v>
      </c>
      <c r="I54" s="56">
        <v>17.3</v>
      </c>
      <c r="J54" s="71">
        <v>17.399999999999999</v>
      </c>
      <c r="K54" s="57">
        <v>17.399999999999999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44347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15.446999999999999</v>
      </c>
      <c r="E9" s="468">
        <v>18.253</v>
      </c>
      <c r="F9" s="469"/>
      <c r="G9" s="470"/>
      <c r="H9" s="186" t="s">
        <v>29</v>
      </c>
      <c r="I9" s="76" t="s">
        <v>29</v>
      </c>
      <c r="J9" s="74">
        <v>12.372</v>
      </c>
      <c r="K9" s="468">
        <v>17.713000000000001</v>
      </c>
      <c r="L9" s="469"/>
      <c r="M9" s="470"/>
      <c r="N9" s="73" t="s">
        <v>29</v>
      </c>
      <c r="O9" s="74">
        <v>16.648</v>
      </c>
      <c r="P9" s="468">
        <v>24.07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38">
        <v>850</v>
      </c>
      <c r="E11" s="38">
        <v>420</v>
      </c>
      <c r="F11" s="38">
        <v>380</v>
      </c>
      <c r="G11" s="43">
        <v>500</v>
      </c>
      <c r="H11" s="37" t="s">
        <v>29</v>
      </c>
      <c r="I11" s="38" t="s">
        <v>29</v>
      </c>
      <c r="J11" s="38">
        <v>350</v>
      </c>
      <c r="K11" s="38">
        <v>130</v>
      </c>
      <c r="L11" s="38">
        <v>150</v>
      </c>
      <c r="M11" s="43">
        <v>140</v>
      </c>
      <c r="N11" s="37" t="s">
        <v>316</v>
      </c>
      <c r="O11" s="38">
        <v>140</v>
      </c>
      <c r="P11" s="38">
        <v>120</v>
      </c>
      <c r="Q11" s="38">
        <v>420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34.4</v>
      </c>
      <c r="E12" s="90">
        <v>35.9</v>
      </c>
      <c r="F12" s="90">
        <v>38.200000000000003</v>
      </c>
      <c r="G12" s="137">
        <v>43.1</v>
      </c>
      <c r="H12" s="44" t="s">
        <v>29</v>
      </c>
      <c r="I12" s="45" t="s">
        <v>29</v>
      </c>
      <c r="J12" s="69">
        <v>23.8</v>
      </c>
      <c r="K12" s="90">
        <v>20.399999999999999</v>
      </c>
      <c r="L12" s="90">
        <v>18.8</v>
      </c>
      <c r="M12" s="91">
        <v>18.8</v>
      </c>
      <c r="N12" s="44" t="s">
        <v>29</v>
      </c>
      <c r="O12" s="69">
        <v>30.2</v>
      </c>
      <c r="P12" s="69">
        <v>25.5</v>
      </c>
      <c r="Q12" s="69">
        <v>32.9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34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3.694</v>
      </c>
      <c r="C16" s="126">
        <v>10.204000000000001</v>
      </c>
      <c r="D16" s="187">
        <v>19.231000000000002</v>
      </c>
      <c r="E16" s="74">
        <v>22.167999999999999</v>
      </c>
      <c r="F16" s="468">
        <v>23.852</v>
      </c>
      <c r="G16" s="469"/>
      <c r="H16" s="470"/>
      <c r="I16" s="73">
        <v>8.08</v>
      </c>
      <c r="J16" s="74">
        <v>16.295000000000002</v>
      </c>
      <c r="K16" s="74">
        <v>19.940999999999999</v>
      </c>
      <c r="L16" s="500">
        <v>20.792000000000002</v>
      </c>
      <c r="M16" s="501"/>
      <c r="N16" s="502"/>
      <c r="O16" s="482">
        <v>16.015000000000001</v>
      </c>
      <c r="P16" s="483"/>
      <c r="Q16" s="75">
        <v>13.849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38">
        <v>15</v>
      </c>
      <c r="C18" s="128">
        <v>10</v>
      </c>
      <c r="D18" s="68">
        <v>3500</v>
      </c>
      <c r="E18" s="38">
        <v>2000</v>
      </c>
      <c r="F18" s="38">
        <v>20</v>
      </c>
      <c r="G18" s="38">
        <v>15</v>
      </c>
      <c r="H18" s="43">
        <v>15</v>
      </c>
      <c r="I18" s="38">
        <v>12</v>
      </c>
      <c r="J18" s="38">
        <v>280</v>
      </c>
      <c r="K18" s="38">
        <v>2400</v>
      </c>
      <c r="L18" s="38">
        <v>10</v>
      </c>
      <c r="M18" s="38">
        <v>12</v>
      </c>
      <c r="N18" s="38">
        <v>10</v>
      </c>
      <c r="O18" s="37">
        <v>480</v>
      </c>
      <c r="P18" s="38">
        <v>480</v>
      </c>
      <c r="Q18" s="43">
        <v>130</v>
      </c>
      <c r="R18" s="50"/>
    </row>
    <row r="19" spans="1:18" ht="11.25" customHeight="1" thickBot="1" x14ac:dyDescent="0.2">
      <c r="A19" s="80" t="s">
        <v>28</v>
      </c>
      <c r="B19" s="88">
        <v>12.9</v>
      </c>
      <c r="C19" s="88">
        <v>16.3</v>
      </c>
      <c r="D19" s="88">
        <v>58.8</v>
      </c>
      <c r="E19" s="88">
        <v>41.8</v>
      </c>
      <c r="F19" s="71">
        <v>12.5</v>
      </c>
      <c r="G19" s="71">
        <v>12.2</v>
      </c>
      <c r="H19" s="101">
        <v>12</v>
      </c>
      <c r="I19" s="88">
        <v>15.5</v>
      </c>
      <c r="J19" s="88">
        <v>19.899999999999999</v>
      </c>
      <c r="K19" s="88">
        <v>41.8</v>
      </c>
      <c r="L19" s="71">
        <v>12.3</v>
      </c>
      <c r="M19" s="71">
        <v>11.9</v>
      </c>
      <c r="N19" s="102">
        <v>11.9</v>
      </c>
      <c r="O19" s="103">
        <v>37.6</v>
      </c>
      <c r="P19" s="71">
        <v>39.299999999999997</v>
      </c>
      <c r="Q19" s="92">
        <v>32.299999999999997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334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6.069</v>
      </c>
      <c r="C23" s="468">
        <v>10.063000000000001</v>
      </c>
      <c r="D23" s="469"/>
      <c r="E23" s="470"/>
      <c r="F23" s="73">
        <v>6.3040000000000003</v>
      </c>
      <c r="G23" s="74">
        <v>7.6059999999999999</v>
      </c>
      <c r="H23" s="468">
        <v>6.8159999999999998</v>
      </c>
      <c r="I23" s="469"/>
      <c r="J23" s="470"/>
      <c r="K23" s="73">
        <v>22.734000000000002</v>
      </c>
      <c r="L23" s="74">
        <v>30.718</v>
      </c>
      <c r="M23" s="97">
        <v>29.013000000000002</v>
      </c>
      <c r="N23" s="74">
        <v>34.74</v>
      </c>
      <c r="O23" s="468">
        <v>40.795000000000002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335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37">
        <v>20</v>
      </c>
      <c r="C25" s="38">
        <v>12</v>
      </c>
      <c r="D25" s="38">
        <v>12</v>
      </c>
      <c r="E25" s="43">
        <v>20</v>
      </c>
      <c r="F25" s="37">
        <v>480</v>
      </c>
      <c r="G25" s="38">
        <v>900</v>
      </c>
      <c r="H25" s="38">
        <v>12</v>
      </c>
      <c r="I25" s="38">
        <v>15</v>
      </c>
      <c r="J25" s="63">
        <v>20</v>
      </c>
      <c r="K25" s="37" t="s">
        <v>262</v>
      </c>
      <c r="L25" s="38">
        <v>650</v>
      </c>
      <c r="M25" s="66">
        <v>3000</v>
      </c>
      <c r="N25" s="38">
        <v>1800</v>
      </c>
      <c r="O25" s="38">
        <v>10</v>
      </c>
      <c r="P25" s="38">
        <v>10</v>
      </c>
      <c r="Q25" s="43">
        <v>10</v>
      </c>
      <c r="R25" s="50"/>
    </row>
    <row r="26" spans="1:18" ht="11.25" customHeight="1" thickBot="1" x14ac:dyDescent="0.2">
      <c r="A26" s="80" t="s">
        <v>28</v>
      </c>
      <c r="B26" s="58">
        <v>23.4</v>
      </c>
      <c r="C26" s="56">
        <v>20.3</v>
      </c>
      <c r="D26" s="56">
        <v>19.2</v>
      </c>
      <c r="E26" s="57">
        <v>19</v>
      </c>
      <c r="F26" s="58">
        <v>39.9</v>
      </c>
      <c r="G26" s="46">
        <v>45.1</v>
      </c>
      <c r="H26" s="56">
        <v>17.899999999999999</v>
      </c>
      <c r="I26" s="56">
        <v>17.100000000000001</v>
      </c>
      <c r="J26" s="59">
        <v>17.7</v>
      </c>
      <c r="K26" s="104" t="s">
        <v>262</v>
      </c>
      <c r="L26" s="46">
        <v>43.6</v>
      </c>
      <c r="M26" s="105">
        <v>124.8</v>
      </c>
      <c r="N26" s="46">
        <v>61.6</v>
      </c>
      <c r="O26" s="56">
        <v>15.3</v>
      </c>
      <c r="P26" s="56">
        <v>14.9</v>
      </c>
      <c r="Q26" s="57">
        <v>14.7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14.763999999999999</v>
      </c>
      <c r="C30" s="39">
        <v>20.213999999999999</v>
      </c>
      <c r="D30" s="39">
        <v>23.68</v>
      </c>
      <c r="E30" s="490">
        <v>23.742999999999999</v>
      </c>
      <c r="F30" s="491"/>
      <c r="G30" s="52">
        <v>12.222</v>
      </c>
      <c r="H30" s="39">
        <v>14.419</v>
      </c>
      <c r="I30" s="39">
        <v>24.613</v>
      </c>
      <c r="J30" s="490">
        <v>29.876000000000001</v>
      </c>
      <c r="K30" s="492"/>
      <c r="L30" s="491"/>
      <c r="M30" s="52">
        <v>1.2030000000000001</v>
      </c>
      <c r="N30" s="39">
        <v>4.0430000000000001</v>
      </c>
      <c r="O30" s="490">
        <v>7.3230000000000004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37">
        <v>35</v>
      </c>
      <c r="C32" s="38">
        <v>35</v>
      </c>
      <c r="D32" s="38">
        <v>25</v>
      </c>
      <c r="E32" s="38">
        <v>8</v>
      </c>
      <c r="F32" s="63">
        <v>8</v>
      </c>
      <c r="G32" s="37">
        <v>12</v>
      </c>
      <c r="H32" s="38">
        <v>750</v>
      </c>
      <c r="I32" s="38">
        <v>3800</v>
      </c>
      <c r="J32" s="38">
        <v>20</v>
      </c>
      <c r="K32" s="38">
        <v>20</v>
      </c>
      <c r="L32" s="43">
        <v>15</v>
      </c>
      <c r="M32" s="37">
        <v>480</v>
      </c>
      <c r="N32" s="38">
        <v>150</v>
      </c>
      <c r="O32" s="38">
        <v>80</v>
      </c>
      <c r="P32" s="38">
        <v>90</v>
      </c>
      <c r="Q32" s="43">
        <v>80</v>
      </c>
      <c r="R32" s="49"/>
    </row>
    <row r="33" spans="1:18" ht="11.25" customHeight="1" thickBot="1" x14ac:dyDescent="0.2">
      <c r="A33" s="85" t="s">
        <v>28</v>
      </c>
      <c r="B33" s="99">
        <v>31.8</v>
      </c>
      <c r="C33" s="88">
        <v>31.1</v>
      </c>
      <c r="D33" s="88">
        <v>21.4</v>
      </c>
      <c r="E33" s="88">
        <v>12.4</v>
      </c>
      <c r="F33" s="89">
        <v>14.1</v>
      </c>
      <c r="G33" s="99">
        <v>23.7</v>
      </c>
      <c r="H33" s="88">
        <v>52</v>
      </c>
      <c r="I33" s="88">
        <v>108.1</v>
      </c>
      <c r="J33" s="88">
        <v>17.399999999999999</v>
      </c>
      <c r="K33" s="88">
        <v>16.899999999999999</v>
      </c>
      <c r="L33" s="93">
        <v>16.5</v>
      </c>
      <c r="M33" s="88">
        <v>40.1</v>
      </c>
      <c r="N33" s="88">
        <v>27.1</v>
      </c>
      <c r="O33" s="88">
        <v>25.8</v>
      </c>
      <c r="P33" s="88">
        <v>25.2</v>
      </c>
      <c r="Q33" s="93">
        <v>25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15.555</v>
      </c>
      <c r="C37" s="139">
        <v>19.597000000000001</v>
      </c>
      <c r="D37" s="139">
        <v>24.245000000000001</v>
      </c>
      <c r="E37" s="139">
        <v>24.44</v>
      </c>
      <c r="F37" s="139">
        <v>27.248999999999999</v>
      </c>
      <c r="G37" s="505">
        <v>37.015000000000001</v>
      </c>
      <c r="H37" s="506"/>
      <c r="I37" s="507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213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40" t="s">
        <v>116</v>
      </c>
      <c r="N38" s="41" t="s">
        <v>116</v>
      </c>
      <c r="O38" s="41" t="s">
        <v>116</v>
      </c>
      <c r="P38" s="42" t="s">
        <v>116</v>
      </c>
      <c r="Q38" s="50"/>
    </row>
    <row r="39" spans="1:18" ht="11.25" customHeight="1" x14ac:dyDescent="0.15">
      <c r="A39" s="86" t="s">
        <v>27</v>
      </c>
      <c r="B39" s="107">
        <v>120</v>
      </c>
      <c r="C39" s="108">
        <v>700</v>
      </c>
      <c r="D39" s="108">
        <v>600</v>
      </c>
      <c r="E39" s="108">
        <v>100</v>
      </c>
      <c r="F39" s="108">
        <v>1400</v>
      </c>
      <c r="G39" s="108">
        <v>800</v>
      </c>
      <c r="H39" s="108">
        <v>1000</v>
      </c>
      <c r="I39" s="108">
        <v>600</v>
      </c>
      <c r="J39" s="108" t="s">
        <v>262</v>
      </c>
      <c r="K39" s="108" t="s">
        <v>261</v>
      </c>
      <c r="L39" s="131" t="s">
        <v>261</v>
      </c>
      <c r="M39" s="37">
        <v>900</v>
      </c>
      <c r="N39" s="38">
        <v>180</v>
      </c>
      <c r="O39" s="38">
        <v>1800</v>
      </c>
      <c r="P39" s="43">
        <v>750</v>
      </c>
      <c r="Q39" s="50"/>
    </row>
    <row r="40" spans="1:18" ht="11.25" customHeight="1" thickBot="1" x14ac:dyDescent="0.2">
      <c r="A40" s="87" t="s">
        <v>28</v>
      </c>
      <c r="B40" s="140">
        <v>48.6</v>
      </c>
      <c r="C40" s="142">
        <v>63.4</v>
      </c>
      <c r="D40" s="142">
        <v>66.7</v>
      </c>
      <c r="E40" s="142">
        <v>42.4</v>
      </c>
      <c r="F40" s="141">
        <v>81.5</v>
      </c>
      <c r="G40" s="142">
        <v>59.2</v>
      </c>
      <c r="H40" s="142">
        <v>62.1</v>
      </c>
      <c r="I40" s="142">
        <v>59.6</v>
      </c>
      <c r="J40" s="113" t="s">
        <v>261</v>
      </c>
      <c r="K40" s="113" t="s">
        <v>261</v>
      </c>
      <c r="L40" s="132" t="s">
        <v>261</v>
      </c>
      <c r="M40" s="99">
        <v>49.5</v>
      </c>
      <c r="N40" s="88">
        <v>32.6</v>
      </c>
      <c r="O40" s="88">
        <v>64.8</v>
      </c>
      <c r="P40" s="93">
        <v>50.4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187">
        <v>5.04</v>
      </c>
      <c r="K44" s="74">
        <v>10.837999999999999</v>
      </c>
      <c r="L44" s="468">
        <v>17.091999999999999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68">
        <v>15</v>
      </c>
      <c r="K46" s="38">
        <v>12</v>
      </c>
      <c r="L46" s="38">
        <v>15</v>
      </c>
      <c r="M46" s="38">
        <v>25</v>
      </c>
      <c r="N46" s="43">
        <v>20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23.9</v>
      </c>
      <c r="K47" s="46">
        <v>20.5</v>
      </c>
      <c r="L47" s="46">
        <v>20.100000000000001</v>
      </c>
      <c r="M47" s="46">
        <v>19.2</v>
      </c>
      <c r="N47" s="106">
        <v>19.3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15.406000000000001</v>
      </c>
      <c r="D51" s="469"/>
      <c r="E51" s="470"/>
      <c r="F51" s="482">
        <v>15.465999999999999</v>
      </c>
      <c r="G51" s="469"/>
      <c r="H51" s="483"/>
      <c r="I51" s="468">
        <v>6.5430000000000001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344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38">
        <v>300</v>
      </c>
      <c r="D53" s="63">
        <v>130</v>
      </c>
      <c r="E53" s="75" t="s">
        <v>29</v>
      </c>
      <c r="F53" s="107">
        <v>8</v>
      </c>
      <c r="G53" s="68">
        <v>25</v>
      </c>
      <c r="H53" s="68">
        <v>30</v>
      </c>
      <c r="I53" s="38">
        <v>100</v>
      </c>
      <c r="J53" s="38">
        <v>100</v>
      </c>
      <c r="K53" s="43">
        <v>110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30.1</v>
      </c>
      <c r="D54" s="69">
        <v>29.5</v>
      </c>
      <c r="E54" s="70" t="s">
        <v>29</v>
      </c>
      <c r="F54" s="120">
        <v>8.6</v>
      </c>
      <c r="G54" s="100">
        <v>11.5</v>
      </c>
      <c r="H54" s="94">
        <v>12</v>
      </c>
      <c r="I54" s="56">
        <v>28</v>
      </c>
      <c r="J54" s="71">
        <v>26.9</v>
      </c>
      <c r="K54" s="57">
        <v>25.8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10" zoomScaleNormal="11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44354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15.398999999999999</v>
      </c>
      <c r="E9" s="468">
        <v>17.178000000000001</v>
      </c>
      <c r="F9" s="469"/>
      <c r="G9" s="470"/>
      <c r="H9" s="189" t="s">
        <v>29</v>
      </c>
      <c r="I9" s="76" t="s">
        <v>29</v>
      </c>
      <c r="J9" s="74">
        <v>12.441000000000001</v>
      </c>
      <c r="K9" s="468">
        <v>17.753</v>
      </c>
      <c r="L9" s="469"/>
      <c r="M9" s="470"/>
      <c r="N9" s="73" t="s">
        <v>29</v>
      </c>
      <c r="O9" s="74">
        <v>16.649999999999999</v>
      </c>
      <c r="P9" s="468">
        <v>24.06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38">
        <v>800</v>
      </c>
      <c r="E11" s="38">
        <v>390</v>
      </c>
      <c r="F11" s="38">
        <v>500</v>
      </c>
      <c r="G11" s="43">
        <v>490</v>
      </c>
      <c r="H11" s="37" t="s">
        <v>29</v>
      </c>
      <c r="I11" s="38" t="s">
        <v>29</v>
      </c>
      <c r="J11" s="38">
        <v>360</v>
      </c>
      <c r="K11" s="38">
        <v>160</v>
      </c>
      <c r="L11" s="38">
        <v>140</v>
      </c>
      <c r="M11" s="43">
        <v>150</v>
      </c>
      <c r="N11" s="37" t="s">
        <v>316</v>
      </c>
      <c r="O11" s="38">
        <v>150</v>
      </c>
      <c r="P11" s="38">
        <v>480</v>
      </c>
      <c r="Q11" s="38">
        <v>480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42.1</v>
      </c>
      <c r="E12" s="90">
        <v>44.9</v>
      </c>
      <c r="F12" s="90">
        <v>49.1</v>
      </c>
      <c r="G12" s="137">
        <v>52.1</v>
      </c>
      <c r="H12" s="44" t="s">
        <v>29</v>
      </c>
      <c r="I12" s="45" t="s">
        <v>29</v>
      </c>
      <c r="J12" s="69">
        <v>29</v>
      </c>
      <c r="K12" s="90">
        <v>26.3</v>
      </c>
      <c r="L12" s="90">
        <v>25.3</v>
      </c>
      <c r="M12" s="91">
        <v>25</v>
      </c>
      <c r="N12" s="44" t="s">
        <v>29</v>
      </c>
      <c r="O12" s="69">
        <v>32.299999999999997</v>
      </c>
      <c r="P12" s="69">
        <v>34.6</v>
      </c>
      <c r="Q12" s="69">
        <v>36.9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366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3.7160000000000002</v>
      </c>
      <c r="C16" s="126">
        <v>10.204000000000001</v>
      </c>
      <c r="D16" s="190">
        <v>19.213000000000001</v>
      </c>
      <c r="E16" s="74">
        <v>22.102</v>
      </c>
      <c r="F16" s="468">
        <v>23.824000000000002</v>
      </c>
      <c r="G16" s="469"/>
      <c r="H16" s="470"/>
      <c r="I16" s="73">
        <v>8.1590000000000007</v>
      </c>
      <c r="J16" s="74">
        <v>16.283000000000001</v>
      </c>
      <c r="K16" s="74">
        <v>19.731999999999999</v>
      </c>
      <c r="L16" s="500">
        <v>20.771000000000001</v>
      </c>
      <c r="M16" s="501"/>
      <c r="N16" s="502"/>
      <c r="O16" s="482">
        <v>16.062000000000001</v>
      </c>
      <c r="P16" s="483"/>
      <c r="Q16" s="75">
        <v>13.958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38">
        <v>5</v>
      </c>
      <c r="C18" s="128">
        <v>12</v>
      </c>
      <c r="D18" s="68">
        <v>3500</v>
      </c>
      <c r="E18" s="38">
        <v>2300</v>
      </c>
      <c r="F18" s="38">
        <v>15</v>
      </c>
      <c r="G18" s="38">
        <v>12</v>
      </c>
      <c r="H18" s="43">
        <v>15</v>
      </c>
      <c r="I18" s="38">
        <v>20</v>
      </c>
      <c r="J18" s="38">
        <v>300</v>
      </c>
      <c r="K18" s="38">
        <v>2000</v>
      </c>
      <c r="L18" s="38">
        <v>12</v>
      </c>
      <c r="M18" s="38">
        <v>10</v>
      </c>
      <c r="N18" s="38">
        <v>10</v>
      </c>
      <c r="O18" s="37">
        <v>430</v>
      </c>
      <c r="P18" s="38">
        <v>500</v>
      </c>
      <c r="Q18" s="43">
        <v>130</v>
      </c>
      <c r="R18" s="50"/>
    </row>
    <row r="19" spans="1:18" ht="11.25" customHeight="1" thickBot="1" x14ac:dyDescent="0.2">
      <c r="A19" s="80" t="s">
        <v>28</v>
      </c>
      <c r="B19" s="88">
        <v>13.6</v>
      </c>
      <c r="C19" s="88">
        <v>18</v>
      </c>
      <c r="D19" s="88">
        <v>64.5</v>
      </c>
      <c r="E19" s="88">
        <v>52.6</v>
      </c>
      <c r="F19" s="71">
        <v>20.2</v>
      </c>
      <c r="G19" s="71">
        <v>16.100000000000001</v>
      </c>
      <c r="H19" s="101">
        <v>15.5</v>
      </c>
      <c r="I19" s="88">
        <v>22.1</v>
      </c>
      <c r="J19" s="88">
        <v>27</v>
      </c>
      <c r="K19" s="88">
        <v>45.5</v>
      </c>
      <c r="L19" s="71">
        <v>16.8</v>
      </c>
      <c r="M19" s="71">
        <v>15</v>
      </c>
      <c r="N19" s="102">
        <v>14.6</v>
      </c>
      <c r="O19" s="103">
        <v>53.2</v>
      </c>
      <c r="P19" s="71">
        <v>51.8</v>
      </c>
      <c r="Q19" s="92">
        <v>42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334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6.41</v>
      </c>
      <c r="C23" s="468">
        <v>10.068</v>
      </c>
      <c r="D23" s="469"/>
      <c r="E23" s="470"/>
      <c r="F23" s="73">
        <v>6.242</v>
      </c>
      <c r="G23" s="74">
        <v>7.6210000000000004</v>
      </c>
      <c r="H23" s="468">
        <v>6.8019999999999996</v>
      </c>
      <c r="I23" s="469"/>
      <c r="J23" s="470"/>
      <c r="K23" s="73">
        <v>22.73</v>
      </c>
      <c r="L23" s="74">
        <v>30.783000000000001</v>
      </c>
      <c r="M23" s="97">
        <v>28.99</v>
      </c>
      <c r="N23" s="74">
        <v>34.72</v>
      </c>
      <c r="O23" s="468">
        <v>40.768000000000001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335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37">
        <v>12</v>
      </c>
      <c r="C25" s="38">
        <v>15</v>
      </c>
      <c r="D25" s="38">
        <v>12</v>
      </c>
      <c r="E25" s="43">
        <v>25</v>
      </c>
      <c r="F25" s="37">
        <v>230</v>
      </c>
      <c r="G25" s="38">
        <v>1100</v>
      </c>
      <c r="H25" s="38">
        <v>12</v>
      </c>
      <c r="I25" s="38">
        <v>15</v>
      </c>
      <c r="J25" s="63">
        <v>15</v>
      </c>
      <c r="K25" s="37" t="s">
        <v>262</v>
      </c>
      <c r="L25" s="38">
        <v>600</v>
      </c>
      <c r="M25" s="66">
        <v>2500</v>
      </c>
      <c r="N25" s="38">
        <v>2400</v>
      </c>
      <c r="O25" s="38">
        <v>8</v>
      </c>
      <c r="P25" s="38">
        <v>8</v>
      </c>
      <c r="Q25" s="43">
        <v>10</v>
      </c>
      <c r="R25" s="50"/>
    </row>
    <row r="26" spans="1:18" ht="11.25" customHeight="1" thickBot="1" x14ac:dyDescent="0.2">
      <c r="A26" s="80" t="s">
        <v>28</v>
      </c>
      <c r="B26" s="58">
        <v>23.8</v>
      </c>
      <c r="C26" s="56">
        <v>19.399999999999999</v>
      </c>
      <c r="D26" s="56">
        <v>19.100000000000001</v>
      </c>
      <c r="E26" s="57">
        <v>21</v>
      </c>
      <c r="F26" s="58">
        <v>23.6</v>
      </c>
      <c r="G26" s="46">
        <v>33.5</v>
      </c>
      <c r="H26" s="56">
        <v>19.8</v>
      </c>
      <c r="I26" s="56">
        <v>14.8</v>
      </c>
      <c r="J26" s="59">
        <v>14.8</v>
      </c>
      <c r="K26" s="104" t="s">
        <v>262</v>
      </c>
      <c r="L26" s="46">
        <v>35.1</v>
      </c>
      <c r="M26" s="105">
        <v>112.8</v>
      </c>
      <c r="N26" s="46">
        <v>59</v>
      </c>
      <c r="O26" s="56">
        <v>15.5</v>
      </c>
      <c r="P26" s="56">
        <v>13.6</v>
      </c>
      <c r="Q26" s="57">
        <v>13.3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14.734999999999999</v>
      </c>
      <c r="C30" s="39">
        <v>20.178000000000001</v>
      </c>
      <c r="D30" s="39">
        <v>23.677</v>
      </c>
      <c r="E30" s="490">
        <v>23.725000000000001</v>
      </c>
      <c r="F30" s="491"/>
      <c r="G30" s="52">
        <v>12.115</v>
      </c>
      <c r="H30" s="39">
        <v>14.414999999999999</v>
      </c>
      <c r="I30" s="39">
        <v>24.611999999999998</v>
      </c>
      <c r="J30" s="490">
        <v>29.844000000000001</v>
      </c>
      <c r="K30" s="492"/>
      <c r="L30" s="491"/>
      <c r="M30" s="52">
        <v>0.76500000000000001</v>
      </c>
      <c r="N30" s="39">
        <v>4.0670000000000002</v>
      </c>
      <c r="O30" s="490">
        <v>7.3150000000000004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37">
        <v>35</v>
      </c>
      <c r="C32" s="38">
        <v>40</v>
      </c>
      <c r="D32" s="38">
        <v>25</v>
      </c>
      <c r="E32" s="38">
        <v>5</v>
      </c>
      <c r="F32" s="63">
        <v>8</v>
      </c>
      <c r="G32" s="37">
        <v>10</v>
      </c>
      <c r="H32" s="38">
        <v>1100</v>
      </c>
      <c r="I32" s="38">
        <v>3800</v>
      </c>
      <c r="J32" s="38">
        <v>15</v>
      </c>
      <c r="K32" s="38">
        <v>15</v>
      </c>
      <c r="L32" s="43">
        <v>15</v>
      </c>
      <c r="M32" s="37">
        <v>480</v>
      </c>
      <c r="N32" s="38">
        <v>190</v>
      </c>
      <c r="O32" s="38">
        <v>75</v>
      </c>
      <c r="P32" s="38">
        <v>100</v>
      </c>
      <c r="Q32" s="43">
        <v>75</v>
      </c>
      <c r="R32" s="49"/>
    </row>
    <row r="33" spans="1:18" ht="11.25" customHeight="1" thickBot="1" x14ac:dyDescent="0.2">
      <c r="A33" s="85" t="s">
        <v>28</v>
      </c>
      <c r="B33" s="99">
        <v>24.9</v>
      </c>
      <c r="C33" s="88">
        <v>22.9</v>
      </c>
      <c r="D33" s="88">
        <v>16.5</v>
      </c>
      <c r="E33" s="88">
        <v>11.5</v>
      </c>
      <c r="F33" s="89">
        <v>11.6</v>
      </c>
      <c r="G33" s="99">
        <v>31.5</v>
      </c>
      <c r="H33" s="88">
        <v>92.2</v>
      </c>
      <c r="I33" s="88">
        <v>137.1</v>
      </c>
      <c r="J33" s="88">
        <v>23.4</v>
      </c>
      <c r="K33" s="88">
        <v>22.2</v>
      </c>
      <c r="L33" s="93">
        <v>21.9</v>
      </c>
      <c r="M33" s="88">
        <v>37.6</v>
      </c>
      <c r="N33" s="88">
        <v>26.7</v>
      </c>
      <c r="O33" s="88">
        <v>25</v>
      </c>
      <c r="P33" s="88">
        <v>24.9</v>
      </c>
      <c r="Q33" s="93">
        <v>24.5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15.842000000000001</v>
      </c>
      <c r="C37" s="139">
        <v>19.702000000000002</v>
      </c>
      <c r="D37" s="139">
        <v>24.277000000000001</v>
      </c>
      <c r="E37" s="139">
        <v>24.481000000000002</v>
      </c>
      <c r="F37" s="139">
        <v>27.234999999999999</v>
      </c>
      <c r="G37" s="505">
        <v>36.994999999999997</v>
      </c>
      <c r="H37" s="506"/>
      <c r="I37" s="507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213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40" t="s">
        <v>116</v>
      </c>
      <c r="N38" s="41" t="s">
        <v>116</v>
      </c>
      <c r="O38" s="41" t="s">
        <v>116</v>
      </c>
      <c r="P38" s="42" t="s">
        <v>116</v>
      </c>
      <c r="Q38" s="50"/>
    </row>
    <row r="39" spans="1:18" ht="11.25" customHeight="1" x14ac:dyDescent="0.15">
      <c r="A39" s="86" t="s">
        <v>27</v>
      </c>
      <c r="B39" s="107">
        <v>140</v>
      </c>
      <c r="C39" s="108">
        <v>700</v>
      </c>
      <c r="D39" s="108">
        <v>500</v>
      </c>
      <c r="E39" s="108">
        <v>80</v>
      </c>
      <c r="F39" s="108">
        <v>1400</v>
      </c>
      <c r="G39" s="108">
        <v>850</v>
      </c>
      <c r="H39" s="108">
        <v>1000</v>
      </c>
      <c r="I39" s="108">
        <v>900</v>
      </c>
      <c r="J39" s="108" t="s">
        <v>262</v>
      </c>
      <c r="K39" s="108" t="s">
        <v>261</v>
      </c>
      <c r="L39" s="131" t="s">
        <v>261</v>
      </c>
      <c r="M39" s="37">
        <v>1000</v>
      </c>
      <c r="N39" s="38">
        <v>200</v>
      </c>
      <c r="O39" s="38">
        <v>1800</v>
      </c>
      <c r="P39" s="43">
        <v>950</v>
      </c>
      <c r="Q39" s="50"/>
    </row>
    <row r="40" spans="1:18" ht="11.25" customHeight="1" thickBot="1" x14ac:dyDescent="0.2">
      <c r="A40" s="87" t="s">
        <v>28</v>
      </c>
      <c r="B40" s="140">
        <v>50.7</v>
      </c>
      <c r="C40" s="142">
        <v>70.8</v>
      </c>
      <c r="D40" s="142">
        <v>63.5</v>
      </c>
      <c r="E40" s="142">
        <v>44.8</v>
      </c>
      <c r="F40" s="141">
        <v>86.6</v>
      </c>
      <c r="G40" s="142">
        <v>64.7</v>
      </c>
      <c r="H40" s="142">
        <v>68.400000000000006</v>
      </c>
      <c r="I40" s="142">
        <v>67.5</v>
      </c>
      <c r="J40" s="113" t="s">
        <v>261</v>
      </c>
      <c r="K40" s="113" t="s">
        <v>261</v>
      </c>
      <c r="L40" s="132" t="s">
        <v>261</v>
      </c>
      <c r="M40" s="99">
        <v>55.8</v>
      </c>
      <c r="N40" s="88">
        <v>30.2</v>
      </c>
      <c r="O40" s="88">
        <v>64.3</v>
      </c>
      <c r="P40" s="93">
        <v>55.2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190">
        <v>5.0289999999999999</v>
      </c>
      <c r="K44" s="74">
        <v>10.798999999999999</v>
      </c>
      <c r="L44" s="468">
        <v>17.041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68">
        <v>10</v>
      </c>
      <c r="K46" s="38">
        <v>12</v>
      </c>
      <c r="L46" s="38">
        <v>15</v>
      </c>
      <c r="M46" s="38">
        <v>20</v>
      </c>
      <c r="N46" s="43">
        <v>15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23.8</v>
      </c>
      <c r="K47" s="46">
        <v>22.7</v>
      </c>
      <c r="L47" s="46">
        <v>22.5</v>
      </c>
      <c r="M47" s="46">
        <v>22.6</v>
      </c>
      <c r="N47" s="106">
        <v>22.7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15.414</v>
      </c>
      <c r="D51" s="469"/>
      <c r="E51" s="470"/>
      <c r="F51" s="482">
        <v>15.345000000000001</v>
      </c>
      <c r="G51" s="469"/>
      <c r="H51" s="483"/>
      <c r="I51" s="468">
        <v>6.5229999999999997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348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38">
        <v>300</v>
      </c>
      <c r="D53" s="63">
        <v>180</v>
      </c>
      <c r="E53" s="75" t="s">
        <v>29</v>
      </c>
      <c r="F53" s="107">
        <v>140</v>
      </c>
      <c r="G53" s="68">
        <v>160</v>
      </c>
      <c r="H53" s="68">
        <v>140</v>
      </c>
      <c r="I53" s="38">
        <v>80</v>
      </c>
      <c r="J53" s="38">
        <v>95</v>
      </c>
      <c r="K53" s="43">
        <v>90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31.4</v>
      </c>
      <c r="D54" s="69">
        <v>31.4</v>
      </c>
      <c r="E54" s="70" t="s">
        <v>29</v>
      </c>
      <c r="F54" s="191">
        <v>25</v>
      </c>
      <c r="G54" s="100">
        <v>24</v>
      </c>
      <c r="H54" s="94">
        <v>25.5</v>
      </c>
      <c r="I54" s="56">
        <v>18.2</v>
      </c>
      <c r="J54" s="71">
        <v>18</v>
      </c>
      <c r="K54" s="57">
        <v>18.8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508" t="s">
        <v>230</v>
      </c>
      <c r="C7" s="538"/>
      <c r="D7" s="538"/>
      <c r="E7" s="538"/>
      <c r="F7" s="538"/>
      <c r="G7" s="539"/>
      <c r="H7" s="508" t="s">
        <v>231</v>
      </c>
      <c r="I7" s="538"/>
      <c r="J7" s="538"/>
      <c r="K7" s="538"/>
      <c r="L7" s="538"/>
      <c r="M7" s="539"/>
      <c r="N7" s="508" t="s">
        <v>232</v>
      </c>
      <c r="O7" s="538"/>
      <c r="P7" s="538"/>
      <c r="Q7" s="538"/>
      <c r="R7" s="539"/>
    </row>
    <row r="8" spans="1:18" ht="11.25" customHeight="1" thickBot="1" x14ac:dyDescent="0.2">
      <c r="A8" s="78">
        <v>44361</v>
      </c>
      <c r="B8" s="202" t="s">
        <v>4</v>
      </c>
      <c r="C8" s="203" t="s">
        <v>5</v>
      </c>
      <c r="D8" s="203" t="s">
        <v>6</v>
      </c>
      <c r="E8" s="512" t="s">
        <v>233</v>
      </c>
      <c r="F8" s="513"/>
      <c r="G8" s="524"/>
      <c r="H8" s="202" t="s">
        <v>7</v>
      </c>
      <c r="I8" s="203" t="s">
        <v>8</v>
      </c>
      <c r="J8" s="203" t="s">
        <v>9</v>
      </c>
      <c r="K8" s="512" t="s">
        <v>234</v>
      </c>
      <c r="L8" s="513"/>
      <c r="M8" s="524"/>
      <c r="N8" s="202" t="s">
        <v>10</v>
      </c>
      <c r="O8" s="203" t="s">
        <v>11</v>
      </c>
      <c r="P8" s="512" t="s">
        <v>286</v>
      </c>
      <c r="Q8" s="513"/>
      <c r="R8" s="524"/>
    </row>
    <row r="9" spans="1:18" ht="11.25" customHeight="1" x14ac:dyDescent="0.15">
      <c r="A9" s="82" t="s">
        <v>289</v>
      </c>
      <c r="B9" s="204" t="s">
        <v>29</v>
      </c>
      <c r="C9" s="205" t="s">
        <v>29</v>
      </c>
      <c r="D9" s="205">
        <v>15.454000000000001</v>
      </c>
      <c r="E9" s="518">
        <v>18.2</v>
      </c>
      <c r="F9" s="519"/>
      <c r="G9" s="525"/>
      <c r="H9" s="206" t="s">
        <v>29</v>
      </c>
      <c r="I9" s="207" t="s">
        <v>29</v>
      </c>
      <c r="J9" s="205">
        <v>12.551</v>
      </c>
      <c r="K9" s="518">
        <v>17.687000000000001</v>
      </c>
      <c r="L9" s="519"/>
      <c r="M9" s="525"/>
      <c r="N9" s="204" t="s">
        <v>29</v>
      </c>
      <c r="O9" s="205">
        <v>16.571000000000002</v>
      </c>
      <c r="P9" s="518">
        <v>24.004000000000001</v>
      </c>
      <c r="Q9" s="519"/>
      <c r="R9" s="525"/>
    </row>
    <row r="10" spans="1:18" ht="11.25" customHeight="1" x14ac:dyDescent="0.15">
      <c r="A10" s="79" t="s">
        <v>12</v>
      </c>
      <c r="B10" s="208" t="s">
        <v>13</v>
      </c>
      <c r="C10" s="209" t="s">
        <v>14</v>
      </c>
      <c r="D10" s="209" t="s">
        <v>210</v>
      </c>
      <c r="E10" s="209" t="s">
        <v>16</v>
      </c>
      <c r="F10" s="209" t="s">
        <v>296</v>
      </c>
      <c r="G10" s="210" t="s">
        <v>18</v>
      </c>
      <c r="H10" s="211" t="s">
        <v>19</v>
      </c>
      <c r="I10" s="212" t="s">
        <v>20</v>
      </c>
      <c r="J10" s="209" t="s">
        <v>272</v>
      </c>
      <c r="K10" s="209" t="s">
        <v>290</v>
      </c>
      <c r="L10" s="209" t="s">
        <v>22</v>
      </c>
      <c r="M10" s="210" t="s">
        <v>23</v>
      </c>
      <c r="N10" s="208" t="s">
        <v>24</v>
      </c>
      <c r="O10" s="209" t="s">
        <v>210</v>
      </c>
      <c r="P10" s="209" t="s">
        <v>291</v>
      </c>
      <c r="Q10" s="209" t="s">
        <v>25</v>
      </c>
      <c r="R10" s="210" t="s">
        <v>26</v>
      </c>
    </row>
    <row r="11" spans="1:18" ht="11.25" customHeight="1" x14ac:dyDescent="0.15">
      <c r="A11" s="79" t="s">
        <v>27</v>
      </c>
      <c r="B11" s="213" t="s">
        <v>29</v>
      </c>
      <c r="C11" s="214" t="s">
        <v>29</v>
      </c>
      <c r="D11" s="214">
        <v>850</v>
      </c>
      <c r="E11" s="214">
        <v>380</v>
      </c>
      <c r="F11" s="214">
        <v>400</v>
      </c>
      <c r="G11" s="215">
        <v>480</v>
      </c>
      <c r="H11" s="213" t="s">
        <v>29</v>
      </c>
      <c r="I11" s="214" t="s">
        <v>29</v>
      </c>
      <c r="J11" s="214">
        <v>350</v>
      </c>
      <c r="K11" s="214">
        <v>140</v>
      </c>
      <c r="L11" s="214">
        <v>170</v>
      </c>
      <c r="M11" s="215">
        <v>150</v>
      </c>
      <c r="N11" s="213" t="s">
        <v>316</v>
      </c>
      <c r="O11" s="214">
        <v>160</v>
      </c>
      <c r="P11" s="214">
        <v>130</v>
      </c>
      <c r="Q11" s="214">
        <v>450</v>
      </c>
      <c r="R11" s="215" t="s">
        <v>29</v>
      </c>
    </row>
    <row r="12" spans="1:18" ht="11.25" customHeight="1" thickBot="1" x14ac:dyDescent="0.2">
      <c r="A12" s="80" t="s">
        <v>28</v>
      </c>
      <c r="B12" s="216" t="s">
        <v>29</v>
      </c>
      <c r="C12" s="217" t="s">
        <v>29</v>
      </c>
      <c r="D12" s="218">
        <v>34.6</v>
      </c>
      <c r="E12" s="219">
        <v>37.299999999999997</v>
      </c>
      <c r="F12" s="219">
        <v>39.799999999999997</v>
      </c>
      <c r="G12" s="220">
        <v>44.5</v>
      </c>
      <c r="H12" s="216" t="s">
        <v>29</v>
      </c>
      <c r="I12" s="217" t="s">
        <v>29</v>
      </c>
      <c r="J12" s="218">
        <v>22.3</v>
      </c>
      <c r="K12" s="219">
        <v>18.399999999999999</v>
      </c>
      <c r="L12" s="219">
        <v>18.3</v>
      </c>
      <c r="M12" s="221">
        <v>18.399999999999999</v>
      </c>
      <c r="N12" s="216" t="s">
        <v>29</v>
      </c>
      <c r="O12" s="218">
        <v>31.3</v>
      </c>
      <c r="P12" s="218">
        <v>25.9</v>
      </c>
      <c r="Q12" s="218">
        <v>35.4</v>
      </c>
      <c r="R12" s="222" t="s">
        <v>29</v>
      </c>
    </row>
    <row r="13" spans="1:18" ht="7.5" customHeight="1" thickBot="1" x14ac:dyDescent="0.2">
      <c r="A13" s="81"/>
      <c r="B13" s="223"/>
      <c r="C13" s="223"/>
      <c r="D13" s="223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5"/>
    </row>
    <row r="14" spans="1:18" ht="11.25" customHeight="1" x14ac:dyDescent="0.15">
      <c r="A14" s="81"/>
      <c r="B14" s="508" t="s">
        <v>350</v>
      </c>
      <c r="C14" s="509"/>
      <c r="D14" s="509"/>
      <c r="E14" s="509"/>
      <c r="F14" s="509"/>
      <c r="G14" s="509"/>
      <c r="H14" s="520"/>
      <c r="I14" s="508" t="s">
        <v>235</v>
      </c>
      <c r="J14" s="509"/>
      <c r="K14" s="509"/>
      <c r="L14" s="509"/>
      <c r="M14" s="509"/>
      <c r="N14" s="520"/>
      <c r="O14" s="508" t="s">
        <v>236</v>
      </c>
      <c r="P14" s="509"/>
      <c r="Q14" s="520"/>
      <c r="R14" s="225"/>
    </row>
    <row r="15" spans="1:18" ht="11.25" customHeight="1" thickBot="1" x14ac:dyDescent="0.2">
      <c r="A15" s="81"/>
      <c r="B15" s="202" t="s">
        <v>33</v>
      </c>
      <c r="C15" s="203" t="s">
        <v>366</v>
      </c>
      <c r="D15" s="203" t="s">
        <v>35</v>
      </c>
      <c r="E15" s="203" t="s">
        <v>36</v>
      </c>
      <c r="F15" s="512" t="s">
        <v>237</v>
      </c>
      <c r="G15" s="513"/>
      <c r="H15" s="524"/>
      <c r="I15" s="202" t="s">
        <v>264</v>
      </c>
      <c r="J15" s="203" t="s">
        <v>287</v>
      </c>
      <c r="K15" s="203" t="s">
        <v>39</v>
      </c>
      <c r="L15" s="512" t="s">
        <v>238</v>
      </c>
      <c r="M15" s="513"/>
      <c r="N15" s="524"/>
      <c r="O15" s="532" t="s">
        <v>239</v>
      </c>
      <c r="P15" s="514"/>
      <c r="Q15" s="226" t="s">
        <v>207</v>
      </c>
      <c r="R15" s="225"/>
    </row>
    <row r="16" spans="1:18" ht="11.25" customHeight="1" x14ac:dyDescent="0.15">
      <c r="A16" s="82" t="s">
        <v>40</v>
      </c>
      <c r="B16" s="205">
        <v>4</v>
      </c>
      <c r="C16" s="227">
        <v>10.164</v>
      </c>
      <c r="D16" s="228">
        <v>19.262</v>
      </c>
      <c r="E16" s="205">
        <v>22.013000000000002</v>
      </c>
      <c r="F16" s="518">
        <v>23.856000000000002</v>
      </c>
      <c r="G16" s="519"/>
      <c r="H16" s="525"/>
      <c r="I16" s="204">
        <v>8.1989999999999998</v>
      </c>
      <c r="J16" s="205">
        <v>16.306000000000001</v>
      </c>
      <c r="K16" s="205">
        <v>19.911999999999999</v>
      </c>
      <c r="L16" s="533">
        <v>20.783000000000001</v>
      </c>
      <c r="M16" s="534"/>
      <c r="N16" s="535"/>
      <c r="O16" s="536">
        <v>16.321999999999999</v>
      </c>
      <c r="P16" s="537"/>
      <c r="Q16" s="229">
        <v>14.291</v>
      </c>
      <c r="R16" s="225"/>
    </row>
    <row r="17" spans="1:18" ht="11.25" customHeight="1" x14ac:dyDescent="0.15">
      <c r="A17" s="79" t="s">
        <v>12</v>
      </c>
      <c r="B17" s="208" t="s">
        <v>271</v>
      </c>
      <c r="C17" s="230" t="s">
        <v>41</v>
      </c>
      <c r="D17" s="231" t="s">
        <v>323</v>
      </c>
      <c r="E17" s="209" t="s">
        <v>43</v>
      </c>
      <c r="F17" s="209" t="s">
        <v>44</v>
      </c>
      <c r="G17" s="209" t="s">
        <v>45</v>
      </c>
      <c r="H17" s="210" t="s">
        <v>46</v>
      </c>
      <c r="I17" s="208" t="s">
        <v>47</v>
      </c>
      <c r="J17" s="209" t="s">
        <v>48</v>
      </c>
      <c r="K17" s="209" t="s">
        <v>22</v>
      </c>
      <c r="L17" s="209" t="s">
        <v>49</v>
      </c>
      <c r="M17" s="209" t="s">
        <v>44</v>
      </c>
      <c r="N17" s="232" t="s">
        <v>46</v>
      </c>
      <c r="O17" s="233" t="s">
        <v>43</v>
      </c>
      <c r="P17" s="234" t="s">
        <v>206</v>
      </c>
      <c r="Q17" s="210" t="s">
        <v>50</v>
      </c>
      <c r="R17" s="225"/>
    </row>
    <row r="18" spans="1:18" ht="11.25" customHeight="1" x14ac:dyDescent="0.15">
      <c r="A18" s="79" t="s">
        <v>27</v>
      </c>
      <c r="B18" s="214">
        <v>8</v>
      </c>
      <c r="C18" s="235">
        <v>12</v>
      </c>
      <c r="D18" s="236">
        <v>3000</v>
      </c>
      <c r="E18" s="214">
        <v>2200</v>
      </c>
      <c r="F18" s="214">
        <v>12</v>
      </c>
      <c r="G18" s="214">
        <v>15</v>
      </c>
      <c r="H18" s="215">
        <v>12</v>
      </c>
      <c r="I18" s="214">
        <v>20</v>
      </c>
      <c r="J18" s="214">
        <v>250</v>
      </c>
      <c r="K18" s="214">
        <v>2300</v>
      </c>
      <c r="L18" s="214">
        <v>10</v>
      </c>
      <c r="M18" s="214">
        <v>10</v>
      </c>
      <c r="N18" s="214">
        <v>10</v>
      </c>
      <c r="O18" s="213">
        <v>450</v>
      </c>
      <c r="P18" s="214">
        <v>480</v>
      </c>
      <c r="Q18" s="215">
        <v>140</v>
      </c>
      <c r="R18" s="225"/>
    </row>
    <row r="19" spans="1:18" ht="11.25" customHeight="1" thickBot="1" x14ac:dyDescent="0.2">
      <c r="A19" s="80" t="s">
        <v>28</v>
      </c>
      <c r="B19" s="237">
        <v>13.9</v>
      </c>
      <c r="C19" s="237">
        <v>17.399999999999999</v>
      </c>
      <c r="D19" s="237">
        <v>61.6</v>
      </c>
      <c r="E19" s="237">
        <v>42.5</v>
      </c>
      <c r="F19" s="238">
        <v>12.9</v>
      </c>
      <c r="G19" s="238">
        <v>12.5</v>
      </c>
      <c r="H19" s="239">
        <v>12.3</v>
      </c>
      <c r="I19" s="237">
        <v>18.7</v>
      </c>
      <c r="J19" s="237">
        <v>21.7</v>
      </c>
      <c r="K19" s="237">
        <v>44.7</v>
      </c>
      <c r="L19" s="238">
        <v>12.2</v>
      </c>
      <c r="M19" s="238">
        <v>11.8</v>
      </c>
      <c r="N19" s="240">
        <v>11.5</v>
      </c>
      <c r="O19" s="241">
        <v>39.799999999999997</v>
      </c>
      <c r="P19" s="238">
        <v>41.2</v>
      </c>
      <c r="Q19" s="242">
        <v>33.6</v>
      </c>
      <c r="R19" s="225"/>
    </row>
    <row r="20" spans="1:18" ht="7.5" customHeight="1" thickBot="1" x14ac:dyDescent="0.2">
      <c r="A20" s="81"/>
      <c r="B20" s="223"/>
      <c r="C20" s="223"/>
      <c r="D20" s="224"/>
      <c r="E20" s="224"/>
      <c r="F20" s="224"/>
      <c r="G20" s="243"/>
      <c r="H20" s="243"/>
      <c r="I20" s="243"/>
      <c r="J20" s="243"/>
      <c r="K20" s="224"/>
      <c r="L20" s="224"/>
      <c r="M20" s="224"/>
      <c r="N20" s="224"/>
      <c r="O20" s="224"/>
      <c r="P20" s="224"/>
      <c r="Q20" s="244"/>
      <c r="R20" s="225"/>
    </row>
    <row r="21" spans="1:18" ht="11.25" customHeight="1" x14ac:dyDescent="0.15">
      <c r="A21" s="81"/>
      <c r="B21" s="508" t="s">
        <v>240</v>
      </c>
      <c r="C21" s="509"/>
      <c r="D21" s="509"/>
      <c r="E21" s="520"/>
      <c r="F21" s="508" t="s">
        <v>241</v>
      </c>
      <c r="G21" s="509"/>
      <c r="H21" s="509"/>
      <c r="I21" s="509"/>
      <c r="J21" s="520"/>
      <c r="K21" s="508" t="s">
        <v>334</v>
      </c>
      <c r="L21" s="509"/>
      <c r="M21" s="509"/>
      <c r="N21" s="509"/>
      <c r="O21" s="509"/>
      <c r="P21" s="509"/>
      <c r="Q21" s="520"/>
      <c r="R21" s="225"/>
    </row>
    <row r="22" spans="1:18" ht="11.25" customHeight="1" thickBot="1" x14ac:dyDescent="0.2">
      <c r="A22" s="81"/>
      <c r="B22" s="202" t="s">
        <v>54</v>
      </c>
      <c r="C22" s="512" t="s">
        <v>243</v>
      </c>
      <c r="D22" s="513"/>
      <c r="E22" s="524"/>
      <c r="F22" s="202" t="s">
        <v>55</v>
      </c>
      <c r="G22" s="203" t="s">
        <v>56</v>
      </c>
      <c r="H22" s="512" t="s">
        <v>244</v>
      </c>
      <c r="I22" s="513"/>
      <c r="J22" s="524"/>
      <c r="K22" s="202" t="s">
        <v>57</v>
      </c>
      <c r="L22" s="203" t="s">
        <v>58</v>
      </c>
      <c r="M22" s="203" t="s">
        <v>59</v>
      </c>
      <c r="N22" s="203" t="s">
        <v>60</v>
      </c>
      <c r="O22" s="512" t="s">
        <v>245</v>
      </c>
      <c r="P22" s="513"/>
      <c r="Q22" s="524"/>
      <c r="R22" s="225"/>
    </row>
    <row r="23" spans="1:18" ht="11.25" customHeight="1" x14ac:dyDescent="0.15">
      <c r="A23" s="82" t="s">
        <v>40</v>
      </c>
      <c r="B23" s="204">
        <v>6.6710000000000003</v>
      </c>
      <c r="C23" s="518">
        <v>10.135999999999999</v>
      </c>
      <c r="D23" s="519"/>
      <c r="E23" s="525"/>
      <c r="F23" s="204">
        <v>6.3879999999999999</v>
      </c>
      <c r="G23" s="205">
        <v>7.63</v>
      </c>
      <c r="H23" s="518">
        <v>6.8150000000000004</v>
      </c>
      <c r="I23" s="519"/>
      <c r="J23" s="525"/>
      <c r="K23" s="204">
        <v>22.731000000000002</v>
      </c>
      <c r="L23" s="205">
        <v>30.834</v>
      </c>
      <c r="M23" s="245">
        <v>28.893999999999998</v>
      </c>
      <c r="N23" s="205">
        <v>34.633000000000003</v>
      </c>
      <c r="O23" s="518">
        <v>40.768000000000001</v>
      </c>
      <c r="P23" s="519"/>
      <c r="Q23" s="525"/>
      <c r="R23" s="246"/>
    </row>
    <row r="24" spans="1:18" ht="11.25" customHeight="1" x14ac:dyDescent="0.15">
      <c r="A24" s="79" t="s">
        <v>12</v>
      </c>
      <c r="B24" s="208" t="s">
        <v>61</v>
      </c>
      <c r="C24" s="209" t="s">
        <v>62</v>
      </c>
      <c r="D24" s="209" t="s">
        <v>63</v>
      </c>
      <c r="E24" s="210" t="s">
        <v>64</v>
      </c>
      <c r="F24" s="208" t="s">
        <v>293</v>
      </c>
      <c r="G24" s="209" t="s">
        <v>294</v>
      </c>
      <c r="H24" s="209" t="s">
        <v>290</v>
      </c>
      <c r="I24" s="209" t="s">
        <v>295</v>
      </c>
      <c r="J24" s="232" t="s">
        <v>23</v>
      </c>
      <c r="K24" s="208" t="s">
        <v>63</v>
      </c>
      <c r="L24" s="209" t="s">
        <v>65</v>
      </c>
      <c r="M24" s="209" t="s">
        <v>46</v>
      </c>
      <c r="N24" s="209" t="s">
        <v>335</v>
      </c>
      <c r="O24" s="209" t="s">
        <v>67</v>
      </c>
      <c r="P24" s="209" t="s">
        <v>68</v>
      </c>
      <c r="Q24" s="210" t="s">
        <v>69</v>
      </c>
      <c r="R24" s="225"/>
    </row>
    <row r="25" spans="1:18" ht="11.25" customHeight="1" x14ac:dyDescent="0.15">
      <c r="A25" s="79" t="s">
        <v>27</v>
      </c>
      <c r="B25" s="213">
        <v>12</v>
      </c>
      <c r="C25" s="214">
        <v>15</v>
      </c>
      <c r="D25" s="214">
        <v>12</v>
      </c>
      <c r="E25" s="215">
        <v>15</v>
      </c>
      <c r="F25" s="213">
        <v>400</v>
      </c>
      <c r="G25" s="214">
        <v>950</v>
      </c>
      <c r="H25" s="214">
        <v>12</v>
      </c>
      <c r="I25" s="214">
        <v>15</v>
      </c>
      <c r="J25" s="247">
        <v>20</v>
      </c>
      <c r="K25" s="213" t="s">
        <v>262</v>
      </c>
      <c r="L25" s="214">
        <v>600</v>
      </c>
      <c r="M25" s="248">
        <v>2300</v>
      </c>
      <c r="N25" s="214">
        <v>2500</v>
      </c>
      <c r="O25" s="214">
        <v>8</v>
      </c>
      <c r="P25" s="214">
        <v>10</v>
      </c>
      <c r="Q25" s="215">
        <v>8</v>
      </c>
      <c r="R25" s="225"/>
    </row>
    <row r="26" spans="1:18" ht="11.25" customHeight="1" thickBot="1" x14ac:dyDescent="0.2">
      <c r="A26" s="80" t="s">
        <v>28</v>
      </c>
      <c r="B26" s="249">
        <v>22.2</v>
      </c>
      <c r="C26" s="250">
        <v>20.2</v>
      </c>
      <c r="D26" s="250">
        <v>19.100000000000001</v>
      </c>
      <c r="E26" s="251">
        <v>18.8</v>
      </c>
      <c r="F26" s="249">
        <v>28.4</v>
      </c>
      <c r="G26" s="252">
        <v>39.1</v>
      </c>
      <c r="H26" s="250">
        <v>15.3</v>
      </c>
      <c r="I26" s="250">
        <v>15.3</v>
      </c>
      <c r="J26" s="253">
        <v>15.1</v>
      </c>
      <c r="K26" s="254" t="s">
        <v>262</v>
      </c>
      <c r="L26" s="252">
        <v>31.7</v>
      </c>
      <c r="M26" s="255">
        <v>105.9</v>
      </c>
      <c r="N26" s="252">
        <v>62.5</v>
      </c>
      <c r="O26" s="250">
        <v>12.1</v>
      </c>
      <c r="P26" s="250">
        <v>11.6</v>
      </c>
      <c r="Q26" s="251">
        <v>11.7</v>
      </c>
      <c r="R26" s="225"/>
    </row>
    <row r="27" spans="1:18" ht="7.5" customHeight="1" thickBot="1" x14ac:dyDescent="0.2">
      <c r="A27" s="81"/>
      <c r="B27" s="243"/>
      <c r="C27" s="243"/>
      <c r="D27" s="243"/>
      <c r="E27" s="224"/>
      <c r="F27" s="224"/>
      <c r="G27" s="224"/>
      <c r="H27" s="243"/>
      <c r="I27" s="224"/>
      <c r="J27" s="224"/>
      <c r="K27" s="224"/>
      <c r="L27" s="224"/>
      <c r="M27" s="224"/>
      <c r="N27" s="224"/>
      <c r="O27" s="224"/>
      <c r="P27" s="224"/>
      <c r="Q27" s="224"/>
      <c r="R27" s="224"/>
    </row>
    <row r="28" spans="1:18" ht="11.25" customHeight="1" x14ac:dyDescent="0.15">
      <c r="A28" s="81"/>
      <c r="B28" s="508" t="s">
        <v>246</v>
      </c>
      <c r="C28" s="509"/>
      <c r="D28" s="509"/>
      <c r="E28" s="509"/>
      <c r="F28" s="520"/>
      <c r="G28" s="508" t="s">
        <v>247</v>
      </c>
      <c r="H28" s="509"/>
      <c r="I28" s="509"/>
      <c r="J28" s="509"/>
      <c r="K28" s="509"/>
      <c r="L28" s="520"/>
      <c r="M28" s="508" t="s">
        <v>248</v>
      </c>
      <c r="N28" s="509"/>
      <c r="O28" s="509"/>
      <c r="P28" s="509"/>
      <c r="Q28" s="520"/>
      <c r="R28" s="224"/>
    </row>
    <row r="29" spans="1:18" ht="11.25" customHeight="1" thickBot="1" x14ac:dyDescent="0.2">
      <c r="A29" s="81"/>
      <c r="B29" s="202" t="s">
        <v>72</v>
      </c>
      <c r="C29" s="203" t="s">
        <v>73</v>
      </c>
      <c r="D29" s="203" t="s">
        <v>74</v>
      </c>
      <c r="E29" s="512" t="s">
        <v>249</v>
      </c>
      <c r="F29" s="524"/>
      <c r="G29" s="202" t="s">
        <v>75</v>
      </c>
      <c r="H29" s="203" t="s">
        <v>76</v>
      </c>
      <c r="I29" s="203" t="s">
        <v>77</v>
      </c>
      <c r="J29" s="512" t="s">
        <v>250</v>
      </c>
      <c r="K29" s="513"/>
      <c r="L29" s="524"/>
      <c r="M29" s="202" t="s">
        <v>78</v>
      </c>
      <c r="N29" s="203" t="s">
        <v>79</v>
      </c>
      <c r="O29" s="512" t="s">
        <v>251</v>
      </c>
      <c r="P29" s="513"/>
      <c r="Q29" s="524"/>
      <c r="R29" s="224"/>
    </row>
    <row r="30" spans="1:18" ht="11.25" customHeight="1" x14ac:dyDescent="0.15">
      <c r="A30" s="83" t="s">
        <v>40</v>
      </c>
      <c r="B30" s="256">
        <v>14.7</v>
      </c>
      <c r="C30" s="257">
        <v>20.173999999999999</v>
      </c>
      <c r="D30" s="257">
        <v>23.667000000000002</v>
      </c>
      <c r="E30" s="529">
        <v>23.742999999999999</v>
      </c>
      <c r="F30" s="530"/>
      <c r="G30" s="256">
        <v>12.097</v>
      </c>
      <c r="H30" s="257">
        <v>14.403</v>
      </c>
      <c r="I30" s="257">
        <v>24.614999999999998</v>
      </c>
      <c r="J30" s="529">
        <v>29.962</v>
      </c>
      <c r="K30" s="531"/>
      <c r="L30" s="530"/>
      <c r="M30" s="256">
        <v>0.66400000000000003</v>
      </c>
      <c r="N30" s="257">
        <v>4.1829999999999998</v>
      </c>
      <c r="O30" s="529">
        <v>7.3479999999999999</v>
      </c>
      <c r="P30" s="531"/>
      <c r="Q30" s="530"/>
      <c r="R30" s="224"/>
    </row>
    <row r="31" spans="1:18" ht="11.25" customHeight="1" x14ac:dyDescent="0.15">
      <c r="A31" s="84" t="s">
        <v>208</v>
      </c>
      <c r="B31" s="208" t="s">
        <v>80</v>
      </c>
      <c r="C31" s="209" t="s">
        <v>81</v>
      </c>
      <c r="D31" s="209" t="s">
        <v>260</v>
      </c>
      <c r="E31" s="209" t="s">
        <v>82</v>
      </c>
      <c r="F31" s="232" t="s">
        <v>83</v>
      </c>
      <c r="G31" s="208" t="s">
        <v>41</v>
      </c>
      <c r="H31" s="209" t="s">
        <v>84</v>
      </c>
      <c r="I31" s="209" t="s">
        <v>23</v>
      </c>
      <c r="J31" s="209" t="s">
        <v>46</v>
      </c>
      <c r="K31" s="209" t="s">
        <v>85</v>
      </c>
      <c r="L31" s="210" t="s">
        <v>83</v>
      </c>
      <c r="M31" s="208" t="s">
        <v>86</v>
      </c>
      <c r="N31" s="209" t="s">
        <v>47</v>
      </c>
      <c r="O31" s="209" t="s">
        <v>87</v>
      </c>
      <c r="P31" s="209" t="s">
        <v>88</v>
      </c>
      <c r="Q31" s="210" t="s">
        <v>84</v>
      </c>
      <c r="R31" s="224"/>
    </row>
    <row r="32" spans="1:18" ht="11.25" customHeight="1" x14ac:dyDescent="0.15">
      <c r="A32" s="84" t="s">
        <v>27</v>
      </c>
      <c r="B32" s="213">
        <v>35</v>
      </c>
      <c r="C32" s="214">
        <v>40</v>
      </c>
      <c r="D32" s="214">
        <v>25</v>
      </c>
      <c r="E32" s="214">
        <v>8</v>
      </c>
      <c r="F32" s="247">
        <v>10</v>
      </c>
      <c r="G32" s="213">
        <v>12</v>
      </c>
      <c r="H32" s="214">
        <v>850</v>
      </c>
      <c r="I32" s="214">
        <v>3200</v>
      </c>
      <c r="J32" s="214">
        <v>20</v>
      </c>
      <c r="K32" s="214">
        <v>20</v>
      </c>
      <c r="L32" s="215">
        <v>12</v>
      </c>
      <c r="M32" s="213">
        <v>480</v>
      </c>
      <c r="N32" s="214">
        <v>180</v>
      </c>
      <c r="O32" s="214">
        <v>80</v>
      </c>
      <c r="P32" s="214">
        <v>100</v>
      </c>
      <c r="Q32" s="215">
        <v>100</v>
      </c>
      <c r="R32" s="224"/>
    </row>
    <row r="33" spans="1:18" ht="11.25" customHeight="1" thickBot="1" x14ac:dyDescent="0.2">
      <c r="A33" s="85" t="s">
        <v>28</v>
      </c>
      <c r="B33" s="258">
        <v>25</v>
      </c>
      <c r="C33" s="237">
        <v>24.8</v>
      </c>
      <c r="D33" s="237">
        <v>17</v>
      </c>
      <c r="E33" s="237">
        <v>11.1</v>
      </c>
      <c r="F33" s="259">
        <v>12.8</v>
      </c>
      <c r="G33" s="258">
        <v>27.4</v>
      </c>
      <c r="H33" s="237">
        <v>64.3</v>
      </c>
      <c r="I33" s="237">
        <v>125.7</v>
      </c>
      <c r="J33" s="237">
        <v>24.2</v>
      </c>
      <c r="K33" s="237">
        <v>22.2</v>
      </c>
      <c r="L33" s="260">
        <v>22.5</v>
      </c>
      <c r="M33" s="237">
        <v>43.1</v>
      </c>
      <c r="N33" s="237">
        <v>27.8</v>
      </c>
      <c r="O33" s="237">
        <v>26.4</v>
      </c>
      <c r="P33" s="237">
        <v>25.9</v>
      </c>
      <c r="Q33" s="260">
        <v>25.7</v>
      </c>
      <c r="R33" s="224"/>
    </row>
    <row r="34" spans="1:18" ht="7.5" customHeight="1" thickBot="1" x14ac:dyDescent="0.2">
      <c r="A34" s="81"/>
      <c r="B34" s="243"/>
      <c r="C34" s="243"/>
      <c r="D34" s="224"/>
      <c r="E34" s="224"/>
      <c r="F34" s="224"/>
      <c r="G34" s="243"/>
      <c r="H34" s="243"/>
      <c r="I34" s="243"/>
      <c r="J34" s="243"/>
      <c r="K34" s="224"/>
      <c r="L34" s="224"/>
      <c r="M34" s="224"/>
      <c r="N34" s="224"/>
      <c r="O34" s="224"/>
      <c r="P34" s="224"/>
      <c r="Q34" s="224"/>
      <c r="R34" s="224"/>
    </row>
    <row r="35" spans="1:18" ht="11.25" customHeight="1" thickBot="1" x14ac:dyDescent="0.2">
      <c r="A35" s="81"/>
      <c r="B35" s="508" t="s">
        <v>252</v>
      </c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10" t="s">
        <v>279</v>
      </c>
      <c r="N35" s="511"/>
      <c r="O35" s="511"/>
      <c r="P35" s="511"/>
      <c r="Q35" s="225"/>
      <c r="R35" s="261"/>
    </row>
    <row r="36" spans="1:18" ht="11.25" customHeight="1" thickBot="1" x14ac:dyDescent="0.2">
      <c r="A36" s="81"/>
      <c r="B36" s="202" t="s">
        <v>90</v>
      </c>
      <c r="C36" s="262" t="s">
        <v>91</v>
      </c>
      <c r="D36" s="203" t="s">
        <v>92</v>
      </c>
      <c r="E36" s="203" t="s">
        <v>93</v>
      </c>
      <c r="F36" s="203" t="s">
        <v>94</v>
      </c>
      <c r="G36" s="512" t="s">
        <v>253</v>
      </c>
      <c r="H36" s="513"/>
      <c r="I36" s="514"/>
      <c r="J36" s="512" t="s">
        <v>254</v>
      </c>
      <c r="K36" s="513"/>
      <c r="L36" s="513"/>
      <c r="M36" s="263" t="s">
        <v>280</v>
      </c>
      <c r="N36" s="264" t="s">
        <v>281</v>
      </c>
      <c r="O36" s="264" t="s">
        <v>282</v>
      </c>
      <c r="P36" s="265" t="s">
        <v>283</v>
      </c>
      <c r="Q36" s="225"/>
      <c r="R36" s="261"/>
    </row>
    <row r="37" spans="1:18" ht="11.25" customHeight="1" x14ac:dyDescent="0.15">
      <c r="A37" s="125" t="s">
        <v>40</v>
      </c>
      <c r="B37" s="266">
        <v>17.972999999999999</v>
      </c>
      <c r="C37" s="257">
        <v>20.138000000000002</v>
      </c>
      <c r="D37" s="257">
        <v>24.396999999999998</v>
      </c>
      <c r="E37" s="257">
        <v>24.574999999999999</v>
      </c>
      <c r="F37" s="257">
        <v>27.213000000000001</v>
      </c>
      <c r="G37" s="515">
        <v>36.911999999999999</v>
      </c>
      <c r="H37" s="516"/>
      <c r="I37" s="517"/>
      <c r="J37" s="518" t="s">
        <v>262</v>
      </c>
      <c r="K37" s="519"/>
      <c r="L37" s="519"/>
      <c r="M37" s="256" t="s">
        <v>116</v>
      </c>
      <c r="N37" s="257" t="s">
        <v>116</v>
      </c>
      <c r="O37" s="257" t="s">
        <v>116</v>
      </c>
      <c r="P37" s="267" t="s">
        <v>116</v>
      </c>
      <c r="Q37" s="225"/>
      <c r="R37" s="261"/>
    </row>
    <row r="38" spans="1:18" ht="11.25" customHeight="1" x14ac:dyDescent="0.15">
      <c r="A38" s="86" t="s">
        <v>12</v>
      </c>
      <c r="B38" s="231" t="s">
        <v>209</v>
      </c>
      <c r="C38" s="268" t="s">
        <v>210</v>
      </c>
      <c r="D38" s="209" t="s">
        <v>211</v>
      </c>
      <c r="E38" s="209" t="s">
        <v>212</v>
      </c>
      <c r="F38" s="209" t="s">
        <v>213</v>
      </c>
      <c r="G38" s="209" t="s">
        <v>214</v>
      </c>
      <c r="H38" s="209" t="s">
        <v>215</v>
      </c>
      <c r="I38" s="209" t="s">
        <v>216</v>
      </c>
      <c r="J38" s="209" t="s">
        <v>217</v>
      </c>
      <c r="K38" s="209" t="s">
        <v>218</v>
      </c>
      <c r="L38" s="232" t="s">
        <v>219</v>
      </c>
      <c r="M38" s="208" t="s">
        <v>116</v>
      </c>
      <c r="N38" s="209" t="s">
        <v>116</v>
      </c>
      <c r="O38" s="209" t="s">
        <v>116</v>
      </c>
      <c r="P38" s="210" t="s">
        <v>116</v>
      </c>
      <c r="Q38" s="225"/>
      <c r="R38" s="261"/>
    </row>
    <row r="39" spans="1:18" ht="11.25" customHeight="1" x14ac:dyDescent="0.15">
      <c r="A39" s="86" t="s">
        <v>27</v>
      </c>
      <c r="B39" s="236">
        <v>200</v>
      </c>
      <c r="C39" s="214">
        <v>600</v>
      </c>
      <c r="D39" s="214">
        <v>550</v>
      </c>
      <c r="E39" s="214">
        <v>90</v>
      </c>
      <c r="F39" s="214">
        <v>1300</v>
      </c>
      <c r="G39" s="214">
        <v>700</v>
      </c>
      <c r="H39" s="214">
        <v>1000</v>
      </c>
      <c r="I39" s="214">
        <v>1200</v>
      </c>
      <c r="J39" s="214" t="s">
        <v>262</v>
      </c>
      <c r="K39" s="214" t="s">
        <v>261</v>
      </c>
      <c r="L39" s="247" t="s">
        <v>261</v>
      </c>
      <c r="M39" s="213">
        <v>1000</v>
      </c>
      <c r="N39" s="214">
        <v>180</v>
      </c>
      <c r="O39" s="214">
        <v>2000</v>
      </c>
      <c r="P39" s="215">
        <v>750</v>
      </c>
      <c r="Q39" s="225"/>
      <c r="R39" s="261"/>
    </row>
    <row r="40" spans="1:18" ht="11.25" customHeight="1" thickBot="1" x14ac:dyDescent="0.2">
      <c r="A40" s="87" t="s">
        <v>28</v>
      </c>
      <c r="B40" s="269">
        <v>45.1</v>
      </c>
      <c r="C40" s="270">
        <v>61.5</v>
      </c>
      <c r="D40" s="270">
        <v>55.7</v>
      </c>
      <c r="E40" s="270">
        <v>32.1</v>
      </c>
      <c r="F40" s="271">
        <v>70.599999999999994</v>
      </c>
      <c r="G40" s="270">
        <v>63.4</v>
      </c>
      <c r="H40" s="270">
        <v>65.7</v>
      </c>
      <c r="I40" s="270">
        <v>67.8</v>
      </c>
      <c r="J40" s="255" t="s">
        <v>261</v>
      </c>
      <c r="K40" s="255" t="s">
        <v>261</v>
      </c>
      <c r="L40" s="272" t="s">
        <v>261</v>
      </c>
      <c r="M40" s="258">
        <v>43.1</v>
      </c>
      <c r="N40" s="237">
        <v>31.5</v>
      </c>
      <c r="O40" s="237">
        <v>58.4</v>
      </c>
      <c r="P40" s="260">
        <v>50.8</v>
      </c>
      <c r="Q40" s="225"/>
      <c r="R40" s="261"/>
    </row>
    <row r="41" spans="1:18" ht="7.5" customHeight="1" thickBot="1" x14ac:dyDescent="0.2">
      <c r="A41" s="81"/>
      <c r="B41" s="243"/>
      <c r="C41" s="243"/>
      <c r="D41" s="243"/>
      <c r="E41" s="224"/>
      <c r="F41" s="224"/>
      <c r="G41" s="243"/>
      <c r="H41" s="243"/>
      <c r="I41" s="243"/>
      <c r="J41" s="224"/>
      <c r="K41" s="224"/>
      <c r="L41" s="224"/>
      <c r="M41" s="224"/>
      <c r="N41" s="224"/>
      <c r="O41" s="224"/>
      <c r="P41" s="224"/>
      <c r="Q41" s="224"/>
      <c r="R41" s="225"/>
    </row>
    <row r="42" spans="1:18" ht="11.25" customHeight="1" x14ac:dyDescent="0.15">
      <c r="A42" s="81"/>
      <c r="B42" s="508" t="s">
        <v>255</v>
      </c>
      <c r="C42" s="509"/>
      <c r="D42" s="509"/>
      <c r="E42" s="509"/>
      <c r="F42" s="509"/>
      <c r="G42" s="509"/>
      <c r="H42" s="509"/>
      <c r="I42" s="520"/>
      <c r="J42" s="508" t="s">
        <v>256</v>
      </c>
      <c r="K42" s="509"/>
      <c r="L42" s="509"/>
      <c r="M42" s="509"/>
      <c r="N42" s="520"/>
      <c r="O42" s="224"/>
      <c r="P42" s="224"/>
      <c r="Q42" s="224"/>
      <c r="R42" s="225"/>
    </row>
    <row r="43" spans="1:18" ht="11.25" customHeight="1" thickBot="1" x14ac:dyDescent="0.2">
      <c r="A43" s="81"/>
      <c r="B43" s="202" t="s">
        <v>98</v>
      </c>
      <c r="C43" s="203" t="s">
        <v>99</v>
      </c>
      <c r="D43" s="203" t="s">
        <v>100</v>
      </c>
      <c r="E43" s="203" t="s">
        <v>101</v>
      </c>
      <c r="F43" s="203" t="s">
        <v>102</v>
      </c>
      <c r="G43" s="521" t="s">
        <v>257</v>
      </c>
      <c r="H43" s="522"/>
      <c r="I43" s="523"/>
      <c r="J43" s="202" t="s">
        <v>103</v>
      </c>
      <c r="K43" s="203" t="s">
        <v>104</v>
      </c>
      <c r="L43" s="512" t="s">
        <v>258</v>
      </c>
      <c r="M43" s="513"/>
      <c r="N43" s="524"/>
      <c r="O43" s="224"/>
      <c r="P43" s="224"/>
      <c r="Q43" s="224"/>
      <c r="R43" s="225"/>
    </row>
    <row r="44" spans="1:18" ht="11.25" customHeight="1" x14ac:dyDescent="0.15">
      <c r="A44" s="125" t="s">
        <v>40</v>
      </c>
      <c r="B44" s="236" t="s">
        <v>261</v>
      </c>
      <c r="C44" s="214" t="s">
        <v>261</v>
      </c>
      <c r="D44" s="214" t="s">
        <v>261</v>
      </c>
      <c r="E44" s="214" t="s">
        <v>261</v>
      </c>
      <c r="F44" s="214" t="s">
        <v>261</v>
      </c>
      <c r="G44" s="526" t="s">
        <v>261</v>
      </c>
      <c r="H44" s="527"/>
      <c r="I44" s="528"/>
      <c r="J44" s="228">
        <v>5.05</v>
      </c>
      <c r="K44" s="205">
        <v>10.776</v>
      </c>
      <c r="L44" s="518">
        <v>17.091000000000001</v>
      </c>
      <c r="M44" s="519"/>
      <c r="N44" s="525"/>
      <c r="O44" s="224"/>
      <c r="P44" s="224"/>
      <c r="Q44" s="224"/>
      <c r="R44" s="225"/>
    </row>
    <row r="45" spans="1:18" ht="11.25" customHeight="1" x14ac:dyDescent="0.15">
      <c r="A45" s="86" t="s">
        <v>12</v>
      </c>
      <c r="B45" s="231" t="s">
        <v>220</v>
      </c>
      <c r="C45" s="209" t="s">
        <v>221</v>
      </c>
      <c r="D45" s="209" t="s">
        <v>222</v>
      </c>
      <c r="E45" s="209" t="s">
        <v>223</v>
      </c>
      <c r="F45" s="232" t="s">
        <v>224</v>
      </c>
      <c r="G45" s="273" t="s">
        <v>225</v>
      </c>
      <c r="H45" s="274" t="s">
        <v>226</v>
      </c>
      <c r="I45" s="275" t="s">
        <v>227</v>
      </c>
      <c r="J45" s="231" t="s">
        <v>105</v>
      </c>
      <c r="K45" s="209" t="s">
        <v>266</v>
      </c>
      <c r="L45" s="209" t="s">
        <v>322</v>
      </c>
      <c r="M45" s="209" t="s">
        <v>212</v>
      </c>
      <c r="N45" s="210" t="s">
        <v>296</v>
      </c>
      <c r="O45" s="224"/>
      <c r="P45" s="224"/>
      <c r="Q45" s="224"/>
      <c r="R45" s="225"/>
    </row>
    <row r="46" spans="1:18" ht="11.25" customHeight="1" x14ac:dyDescent="0.15">
      <c r="A46" s="86" t="s">
        <v>27</v>
      </c>
      <c r="B46" s="236" t="s">
        <v>262</v>
      </c>
      <c r="C46" s="214" t="s">
        <v>261</v>
      </c>
      <c r="D46" s="214" t="s">
        <v>261</v>
      </c>
      <c r="E46" s="214" t="s">
        <v>261</v>
      </c>
      <c r="F46" s="214" t="s">
        <v>261</v>
      </c>
      <c r="G46" s="248" t="s">
        <v>262</v>
      </c>
      <c r="H46" s="248" t="s">
        <v>261</v>
      </c>
      <c r="I46" s="276" t="s">
        <v>261</v>
      </c>
      <c r="J46" s="236">
        <v>12</v>
      </c>
      <c r="K46" s="214">
        <v>12</v>
      </c>
      <c r="L46" s="214">
        <v>15</v>
      </c>
      <c r="M46" s="214">
        <v>15</v>
      </c>
      <c r="N46" s="215">
        <v>15</v>
      </c>
      <c r="O46" s="224"/>
      <c r="P46" s="224"/>
      <c r="Q46" s="224"/>
      <c r="R46" s="225"/>
    </row>
    <row r="47" spans="1:18" ht="11.25" customHeight="1" thickBot="1" x14ac:dyDescent="0.2">
      <c r="A47" s="87" t="s">
        <v>28</v>
      </c>
      <c r="B47" s="277" t="s">
        <v>261</v>
      </c>
      <c r="C47" s="278" t="s">
        <v>261</v>
      </c>
      <c r="D47" s="278" t="s">
        <v>261</v>
      </c>
      <c r="E47" s="278" t="s">
        <v>261</v>
      </c>
      <c r="F47" s="278" t="s">
        <v>261</v>
      </c>
      <c r="G47" s="279" t="s">
        <v>261</v>
      </c>
      <c r="H47" s="279" t="s">
        <v>261</v>
      </c>
      <c r="I47" s="280" t="s">
        <v>261</v>
      </c>
      <c r="J47" s="281">
        <v>23.9</v>
      </c>
      <c r="K47" s="252">
        <v>20.8</v>
      </c>
      <c r="L47" s="252">
        <v>20.2</v>
      </c>
      <c r="M47" s="252">
        <v>19.8</v>
      </c>
      <c r="N47" s="282">
        <v>19.5</v>
      </c>
      <c r="O47" s="224"/>
      <c r="P47" s="224"/>
      <c r="Q47" s="224"/>
      <c r="R47" s="225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15.504</v>
      </c>
      <c r="D51" s="469"/>
      <c r="E51" s="470"/>
      <c r="F51" s="482">
        <v>15.615</v>
      </c>
      <c r="G51" s="469"/>
      <c r="H51" s="483"/>
      <c r="I51" s="468">
        <v>6.5380000000000003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348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204" t="s">
        <v>29</v>
      </c>
      <c r="C53" s="214">
        <v>300</v>
      </c>
      <c r="D53" s="247">
        <v>190</v>
      </c>
      <c r="E53" s="229" t="s">
        <v>29</v>
      </c>
      <c r="F53" s="236">
        <v>210</v>
      </c>
      <c r="G53" s="236">
        <v>210</v>
      </c>
      <c r="H53" s="236">
        <v>210</v>
      </c>
      <c r="I53" s="214">
        <v>100</v>
      </c>
      <c r="J53" s="214">
        <v>90</v>
      </c>
      <c r="K53" s="215">
        <v>100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28.5</v>
      </c>
      <c r="D54" s="69">
        <v>28.4</v>
      </c>
      <c r="E54" s="70" t="s">
        <v>29</v>
      </c>
      <c r="F54" s="191">
        <v>18.600000000000001</v>
      </c>
      <c r="G54" s="100">
        <v>18.899999999999999</v>
      </c>
      <c r="H54" s="94">
        <v>19.100000000000001</v>
      </c>
      <c r="I54" s="56">
        <v>18.399999999999999</v>
      </c>
      <c r="J54" s="71">
        <v>18.399999999999999</v>
      </c>
      <c r="K54" s="57">
        <v>18.399999999999999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30" zoomScaleNormal="13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44368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15.388</v>
      </c>
      <c r="E9" s="468">
        <v>16.683</v>
      </c>
      <c r="F9" s="469"/>
      <c r="G9" s="470"/>
      <c r="H9" s="192" t="s">
        <v>29</v>
      </c>
      <c r="I9" s="76" t="s">
        <v>29</v>
      </c>
      <c r="J9" s="74">
        <v>12.446999999999999</v>
      </c>
      <c r="K9" s="468">
        <v>15.595000000000001</v>
      </c>
      <c r="L9" s="469"/>
      <c r="M9" s="470"/>
      <c r="N9" s="73" t="s">
        <v>29</v>
      </c>
      <c r="O9" s="74">
        <v>16.573</v>
      </c>
      <c r="P9" s="468">
        <v>24.047000000000001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108">
        <v>850</v>
      </c>
      <c r="E11" s="108">
        <v>750</v>
      </c>
      <c r="F11" s="108">
        <v>1000</v>
      </c>
      <c r="G11" s="194">
        <v>1000</v>
      </c>
      <c r="H11" s="37" t="s">
        <v>29</v>
      </c>
      <c r="I11" s="38" t="s">
        <v>29</v>
      </c>
      <c r="J11" s="108">
        <v>360</v>
      </c>
      <c r="K11" s="108">
        <v>150</v>
      </c>
      <c r="L11" s="108">
        <v>150</v>
      </c>
      <c r="M11" s="194">
        <v>150</v>
      </c>
      <c r="N11" s="37" t="s">
        <v>316</v>
      </c>
      <c r="O11" s="108">
        <v>150</v>
      </c>
      <c r="P11" s="108">
        <v>160</v>
      </c>
      <c r="Q11" s="108">
        <v>450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46.8</v>
      </c>
      <c r="E12" s="90">
        <v>60.5</v>
      </c>
      <c r="F12" s="90">
        <v>68.2</v>
      </c>
      <c r="G12" s="137">
        <v>74.3</v>
      </c>
      <c r="H12" s="44" t="s">
        <v>29</v>
      </c>
      <c r="I12" s="45" t="s">
        <v>29</v>
      </c>
      <c r="J12" s="69">
        <v>38.200000000000003</v>
      </c>
      <c r="K12" s="90">
        <v>33.9</v>
      </c>
      <c r="L12" s="90">
        <v>32.5</v>
      </c>
      <c r="M12" s="91">
        <v>32.1</v>
      </c>
      <c r="N12" s="44" t="s">
        <v>29</v>
      </c>
      <c r="O12" s="69">
        <v>39.4</v>
      </c>
      <c r="P12" s="69">
        <v>34.6</v>
      </c>
      <c r="Q12" s="69">
        <v>44.5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354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366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4.1619999999999999</v>
      </c>
      <c r="C16" s="126">
        <v>10.29</v>
      </c>
      <c r="D16" s="193">
        <v>19.187000000000001</v>
      </c>
      <c r="E16" s="74">
        <v>22.047999999999998</v>
      </c>
      <c r="F16" s="468">
        <v>23.172000000000001</v>
      </c>
      <c r="G16" s="469"/>
      <c r="H16" s="470"/>
      <c r="I16" s="73">
        <v>8.3320000000000007</v>
      </c>
      <c r="J16" s="74">
        <v>16.295000000000002</v>
      </c>
      <c r="K16" s="74">
        <v>19.922000000000001</v>
      </c>
      <c r="L16" s="500">
        <v>20.277999999999999</v>
      </c>
      <c r="M16" s="501"/>
      <c r="N16" s="502"/>
      <c r="O16" s="482">
        <v>15.510999999999999</v>
      </c>
      <c r="P16" s="483"/>
      <c r="Q16" s="75">
        <v>13.949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108">
        <v>8</v>
      </c>
      <c r="C18" s="195">
        <v>12</v>
      </c>
      <c r="D18" s="107">
        <v>3600</v>
      </c>
      <c r="E18" s="108">
        <v>2300</v>
      </c>
      <c r="F18" s="108">
        <v>12</v>
      </c>
      <c r="G18" s="108">
        <v>15</v>
      </c>
      <c r="H18" s="194">
        <v>15</v>
      </c>
      <c r="I18" s="108">
        <v>25</v>
      </c>
      <c r="J18" s="108">
        <v>250</v>
      </c>
      <c r="K18" s="108">
        <v>2200</v>
      </c>
      <c r="L18" s="108">
        <v>12</v>
      </c>
      <c r="M18" s="108">
        <v>10</v>
      </c>
      <c r="N18" s="108">
        <v>10</v>
      </c>
      <c r="O18" s="196">
        <v>500</v>
      </c>
      <c r="P18" s="108">
        <v>480</v>
      </c>
      <c r="Q18" s="194">
        <v>140</v>
      </c>
      <c r="R18" s="50"/>
    </row>
    <row r="19" spans="1:18" ht="11.25" customHeight="1" thickBot="1" x14ac:dyDescent="0.2">
      <c r="A19" s="80" t="s">
        <v>28</v>
      </c>
      <c r="B19" s="88">
        <v>14</v>
      </c>
      <c r="C19" s="88">
        <v>22.9</v>
      </c>
      <c r="D19" s="88">
        <v>79.8</v>
      </c>
      <c r="E19" s="88">
        <v>68.3</v>
      </c>
      <c r="F19" s="71">
        <v>18.5</v>
      </c>
      <c r="G19" s="71">
        <v>17.3</v>
      </c>
      <c r="H19" s="101">
        <v>16.399999999999999</v>
      </c>
      <c r="I19" s="88">
        <v>28.7</v>
      </c>
      <c r="J19" s="88">
        <v>34.4</v>
      </c>
      <c r="K19" s="88">
        <v>58.1</v>
      </c>
      <c r="L19" s="71">
        <v>21.4</v>
      </c>
      <c r="M19" s="71">
        <v>17.5</v>
      </c>
      <c r="N19" s="102">
        <v>17.399999999999999</v>
      </c>
      <c r="O19" s="103">
        <v>61.9</v>
      </c>
      <c r="P19" s="71">
        <v>61.4</v>
      </c>
      <c r="Q19" s="92">
        <v>46.6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334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6.6879999999999997</v>
      </c>
      <c r="C23" s="468">
        <v>9.0120000000000005</v>
      </c>
      <c r="D23" s="469"/>
      <c r="E23" s="470"/>
      <c r="F23" s="73">
        <v>6.41</v>
      </c>
      <c r="G23" s="74">
        <v>7.58</v>
      </c>
      <c r="H23" s="468">
        <v>6.5259999999999998</v>
      </c>
      <c r="I23" s="469"/>
      <c r="J23" s="470"/>
      <c r="K23" s="73">
        <v>22.73</v>
      </c>
      <c r="L23" s="74">
        <v>30.895</v>
      </c>
      <c r="M23" s="97">
        <v>28.928000000000001</v>
      </c>
      <c r="N23" s="74">
        <v>34.65</v>
      </c>
      <c r="O23" s="468">
        <v>40.715000000000003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335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196">
        <v>15</v>
      </c>
      <c r="C25" s="108">
        <v>15</v>
      </c>
      <c r="D25" s="108">
        <v>15</v>
      </c>
      <c r="E25" s="194">
        <v>25</v>
      </c>
      <c r="F25" s="196">
        <v>900</v>
      </c>
      <c r="G25" s="108">
        <v>1000</v>
      </c>
      <c r="H25" s="108">
        <v>40</v>
      </c>
      <c r="I25" s="108">
        <v>40</v>
      </c>
      <c r="J25" s="131">
        <v>30</v>
      </c>
      <c r="K25" s="37" t="s">
        <v>262</v>
      </c>
      <c r="L25" s="108">
        <v>650</v>
      </c>
      <c r="M25" s="118">
        <v>2700</v>
      </c>
      <c r="N25" s="108">
        <v>3000</v>
      </c>
      <c r="O25" s="108">
        <v>10</v>
      </c>
      <c r="P25" s="108">
        <v>10</v>
      </c>
      <c r="Q25" s="194">
        <v>10</v>
      </c>
      <c r="R25" s="50"/>
    </row>
    <row r="26" spans="1:18" ht="11.25" customHeight="1" thickBot="1" x14ac:dyDescent="0.2">
      <c r="A26" s="80" t="s">
        <v>28</v>
      </c>
      <c r="B26" s="58">
        <v>24.8</v>
      </c>
      <c r="C26" s="56">
        <v>22.8</v>
      </c>
      <c r="D26" s="56">
        <v>22</v>
      </c>
      <c r="E26" s="57">
        <v>22.2</v>
      </c>
      <c r="F26" s="58">
        <v>37.6</v>
      </c>
      <c r="G26" s="46">
        <v>44.2</v>
      </c>
      <c r="H26" s="56">
        <v>23.4</v>
      </c>
      <c r="I26" s="56">
        <v>20.9</v>
      </c>
      <c r="J26" s="59">
        <v>18</v>
      </c>
      <c r="K26" s="104" t="s">
        <v>262</v>
      </c>
      <c r="L26" s="46">
        <v>45.6</v>
      </c>
      <c r="M26" s="105">
        <v>156.19999999999999</v>
      </c>
      <c r="N26" s="46">
        <v>121.7</v>
      </c>
      <c r="O26" s="56">
        <v>20.5</v>
      </c>
      <c r="P26" s="56">
        <v>19.600000000000001</v>
      </c>
      <c r="Q26" s="57">
        <v>19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14.778</v>
      </c>
      <c r="C30" s="39">
        <v>20.242999999999999</v>
      </c>
      <c r="D30" s="39">
        <v>23.661999999999999</v>
      </c>
      <c r="E30" s="490">
        <v>23.425000000000001</v>
      </c>
      <c r="F30" s="491"/>
      <c r="G30" s="52">
        <v>12.148999999999999</v>
      </c>
      <c r="H30" s="39">
        <v>14.420999999999999</v>
      </c>
      <c r="I30" s="39">
        <v>24.611000000000001</v>
      </c>
      <c r="J30" s="490">
        <v>29.280999999999999</v>
      </c>
      <c r="K30" s="492"/>
      <c r="L30" s="491"/>
      <c r="M30" s="52">
        <v>0.64800000000000002</v>
      </c>
      <c r="N30" s="39">
        <v>4.0209999999999999</v>
      </c>
      <c r="O30" s="490">
        <v>6.6050000000000004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196">
        <v>30</v>
      </c>
      <c r="C32" s="108">
        <v>35</v>
      </c>
      <c r="D32" s="108">
        <v>25</v>
      </c>
      <c r="E32" s="108">
        <v>10</v>
      </c>
      <c r="F32" s="131">
        <v>8</v>
      </c>
      <c r="G32" s="196">
        <v>10</v>
      </c>
      <c r="H32" s="108">
        <v>1000</v>
      </c>
      <c r="I32" s="108">
        <v>3700</v>
      </c>
      <c r="J32" s="108">
        <v>15</v>
      </c>
      <c r="K32" s="108">
        <v>15</v>
      </c>
      <c r="L32" s="194">
        <v>15</v>
      </c>
      <c r="M32" s="196">
        <v>550</v>
      </c>
      <c r="N32" s="108">
        <v>150</v>
      </c>
      <c r="O32" s="108">
        <v>80</v>
      </c>
      <c r="P32" s="108">
        <v>75</v>
      </c>
      <c r="Q32" s="194">
        <v>100</v>
      </c>
      <c r="R32" s="199"/>
    </row>
    <row r="33" spans="1:18" ht="11.25" customHeight="1" thickBot="1" x14ac:dyDescent="0.2">
      <c r="A33" s="85" t="s">
        <v>28</v>
      </c>
      <c r="B33" s="99">
        <v>29.5</v>
      </c>
      <c r="C33" s="88">
        <v>28.1</v>
      </c>
      <c r="D33" s="88">
        <v>18.2</v>
      </c>
      <c r="E33" s="88">
        <v>13.5</v>
      </c>
      <c r="F33" s="89">
        <v>12.8</v>
      </c>
      <c r="G33" s="99">
        <v>27.5</v>
      </c>
      <c r="H33" s="88">
        <v>51.2</v>
      </c>
      <c r="I33" s="88">
        <v>137.4</v>
      </c>
      <c r="J33" s="88">
        <v>20.9</v>
      </c>
      <c r="K33" s="88">
        <v>19.399999999999999</v>
      </c>
      <c r="L33" s="93">
        <v>19.7</v>
      </c>
      <c r="M33" s="88">
        <v>43.8</v>
      </c>
      <c r="N33" s="88">
        <v>31.9</v>
      </c>
      <c r="O33" s="88">
        <v>28</v>
      </c>
      <c r="P33" s="88">
        <v>27.5</v>
      </c>
      <c r="Q33" s="93">
        <v>27.7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18.035</v>
      </c>
      <c r="C37" s="139">
        <v>20.260000000000002</v>
      </c>
      <c r="D37" s="139">
        <v>24.463000000000001</v>
      </c>
      <c r="E37" s="139">
        <v>24.64</v>
      </c>
      <c r="F37" s="139">
        <v>27.231999999999999</v>
      </c>
      <c r="G37" s="505">
        <v>36.908999999999999</v>
      </c>
      <c r="H37" s="506"/>
      <c r="I37" s="507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50"/>
    </row>
    <row r="39" spans="1:18" ht="11.25" customHeight="1" x14ac:dyDescent="0.15">
      <c r="A39" s="86" t="s">
        <v>27</v>
      </c>
      <c r="B39" s="107">
        <v>200</v>
      </c>
      <c r="C39" s="108">
        <v>700</v>
      </c>
      <c r="D39" s="108">
        <v>750</v>
      </c>
      <c r="E39" s="108">
        <v>100</v>
      </c>
      <c r="F39" s="108">
        <v>1400</v>
      </c>
      <c r="G39" s="108">
        <v>800</v>
      </c>
      <c r="H39" s="108">
        <v>850</v>
      </c>
      <c r="I39" s="108">
        <v>850</v>
      </c>
      <c r="J39" s="108" t="s">
        <v>262</v>
      </c>
      <c r="K39" s="108" t="s">
        <v>261</v>
      </c>
      <c r="L39" s="131" t="s">
        <v>261</v>
      </c>
      <c r="M39" s="196">
        <v>550</v>
      </c>
      <c r="N39" s="108">
        <v>200</v>
      </c>
      <c r="O39" s="108">
        <v>1600</v>
      </c>
      <c r="P39" s="194">
        <v>1000</v>
      </c>
      <c r="Q39" s="50"/>
    </row>
    <row r="40" spans="1:18" ht="11.25" customHeight="1" thickBot="1" x14ac:dyDescent="0.2">
      <c r="A40" s="87" t="s">
        <v>28</v>
      </c>
      <c r="B40" s="140">
        <v>62.3</v>
      </c>
      <c r="C40" s="142">
        <v>74.3</v>
      </c>
      <c r="D40" s="142">
        <v>81</v>
      </c>
      <c r="E40" s="142">
        <v>46</v>
      </c>
      <c r="F40" s="141">
        <v>99.8</v>
      </c>
      <c r="G40" s="142">
        <v>72.2</v>
      </c>
      <c r="H40" s="142">
        <v>73.900000000000006</v>
      </c>
      <c r="I40" s="142">
        <v>75.099999999999994</v>
      </c>
      <c r="J40" s="113" t="s">
        <v>261</v>
      </c>
      <c r="K40" s="113" t="s">
        <v>261</v>
      </c>
      <c r="L40" s="132" t="s">
        <v>261</v>
      </c>
      <c r="M40" s="99">
        <v>44.7</v>
      </c>
      <c r="N40" s="88">
        <v>39.6</v>
      </c>
      <c r="O40" s="88">
        <v>68.7</v>
      </c>
      <c r="P40" s="93">
        <v>57.6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193">
        <v>5.0949999999999998</v>
      </c>
      <c r="K44" s="74">
        <v>10.802</v>
      </c>
      <c r="L44" s="468">
        <v>16.672999999999998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15</v>
      </c>
      <c r="K46" s="108">
        <v>12</v>
      </c>
      <c r="L46" s="108">
        <v>20</v>
      </c>
      <c r="M46" s="108">
        <v>20</v>
      </c>
      <c r="N46" s="194">
        <v>20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28</v>
      </c>
      <c r="K47" s="46">
        <v>27.2</v>
      </c>
      <c r="L47" s="46">
        <v>26</v>
      </c>
      <c r="M47" s="46">
        <v>26.5</v>
      </c>
      <c r="N47" s="106">
        <v>26.6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11.99</v>
      </c>
      <c r="D51" s="469"/>
      <c r="E51" s="470"/>
      <c r="F51" s="482">
        <v>14.157999999999999</v>
      </c>
      <c r="G51" s="469"/>
      <c r="H51" s="483"/>
      <c r="I51" s="468">
        <v>6.2480000000000002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355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108">
        <v>150</v>
      </c>
      <c r="D53" s="131">
        <v>170</v>
      </c>
      <c r="E53" s="75" t="s">
        <v>29</v>
      </c>
      <c r="F53" s="107">
        <v>200</v>
      </c>
      <c r="G53" s="107">
        <v>210</v>
      </c>
      <c r="H53" s="107">
        <v>200</v>
      </c>
      <c r="I53" s="108">
        <v>90</v>
      </c>
      <c r="J53" s="108">
        <v>100</v>
      </c>
      <c r="K53" s="194">
        <v>80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37.1</v>
      </c>
      <c r="D54" s="69">
        <v>35.799999999999997</v>
      </c>
      <c r="E54" s="70" t="s">
        <v>29</v>
      </c>
      <c r="F54" s="191">
        <v>33.5</v>
      </c>
      <c r="G54" s="100">
        <v>33.299999999999997</v>
      </c>
      <c r="H54" s="94">
        <v>32.9</v>
      </c>
      <c r="I54" s="56">
        <v>22.6</v>
      </c>
      <c r="J54" s="71">
        <v>22.2</v>
      </c>
      <c r="K54" s="57">
        <v>22.2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44375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15.962999999999999</v>
      </c>
      <c r="E9" s="468">
        <v>19.422000000000001</v>
      </c>
      <c r="F9" s="469"/>
      <c r="G9" s="470"/>
      <c r="H9" s="200" t="s">
        <v>29</v>
      </c>
      <c r="I9" s="76" t="s">
        <v>29</v>
      </c>
      <c r="J9" s="74">
        <v>12.872</v>
      </c>
      <c r="K9" s="468">
        <v>18.628</v>
      </c>
      <c r="L9" s="469"/>
      <c r="M9" s="470"/>
      <c r="N9" s="73" t="s">
        <v>29</v>
      </c>
      <c r="O9" s="74">
        <v>16.567</v>
      </c>
      <c r="P9" s="468">
        <v>24.221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108">
        <v>850</v>
      </c>
      <c r="E11" s="108">
        <v>520</v>
      </c>
      <c r="F11" s="108">
        <v>850</v>
      </c>
      <c r="G11" s="194">
        <v>1000</v>
      </c>
      <c r="H11" s="37" t="s">
        <v>29</v>
      </c>
      <c r="I11" s="38" t="s">
        <v>29</v>
      </c>
      <c r="J11" s="108">
        <v>360</v>
      </c>
      <c r="K11" s="108">
        <v>180</v>
      </c>
      <c r="L11" s="108">
        <v>170</v>
      </c>
      <c r="M11" s="194">
        <v>160</v>
      </c>
      <c r="N11" s="37" t="s">
        <v>316</v>
      </c>
      <c r="O11" s="108">
        <v>180</v>
      </c>
      <c r="P11" s="108">
        <v>100</v>
      </c>
      <c r="Q11" s="108">
        <v>500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34.9</v>
      </c>
      <c r="E12" s="90">
        <v>39.1</v>
      </c>
      <c r="F12" s="90">
        <v>43.8</v>
      </c>
      <c r="G12" s="137">
        <v>54.8</v>
      </c>
      <c r="H12" s="44" t="s">
        <v>29</v>
      </c>
      <c r="I12" s="45" t="s">
        <v>29</v>
      </c>
      <c r="J12" s="69">
        <v>23.2</v>
      </c>
      <c r="K12" s="90">
        <v>18.5</v>
      </c>
      <c r="L12" s="90">
        <v>18.600000000000001</v>
      </c>
      <c r="M12" s="91">
        <v>18.600000000000001</v>
      </c>
      <c r="N12" s="44" t="s">
        <v>29</v>
      </c>
      <c r="O12" s="69">
        <v>32.9</v>
      </c>
      <c r="P12" s="69">
        <v>26.4</v>
      </c>
      <c r="Q12" s="69">
        <v>36.299999999999997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366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4.2030000000000003</v>
      </c>
      <c r="C16" s="126">
        <v>10.395</v>
      </c>
      <c r="D16" s="201">
        <v>19.23</v>
      </c>
      <c r="E16" s="74">
        <v>22.065000000000001</v>
      </c>
      <c r="F16" s="468">
        <v>24.972999999999999</v>
      </c>
      <c r="G16" s="469"/>
      <c r="H16" s="470"/>
      <c r="I16" s="73">
        <v>8.4580000000000002</v>
      </c>
      <c r="J16" s="74">
        <v>16.428000000000001</v>
      </c>
      <c r="K16" s="74">
        <v>19.943000000000001</v>
      </c>
      <c r="L16" s="500">
        <v>21.768999999999998</v>
      </c>
      <c r="M16" s="501"/>
      <c r="N16" s="502"/>
      <c r="O16" s="482">
        <v>18.510000000000002</v>
      </c>
      <c r="P16" s="483"/>
      <c r="Q16" s="75">
        <v>15.88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108" t="s">
        <v>116</v>
      </c>
      <c r="C18" s="195">
        <v>20</v>
      </c>
      <c r="D18" s="107">
        <v>3300</v>
      </c>
      <c r="E18" s="108">
        <v>2200</v>
      </c>
      <c r="F18" s="108">
        <v>15</v>
      </c>
      <c r="G18" s="108">
        <v>15</v>
      </c>
      <c r="H18" s="194">
        <v>20</v>
      </c>
      <c r="I18" s="108">
        <v>30</v>
      </c>
      <c r="J18" s="108">
        <v>280</v>
      </c>
      <c r="K18" s="108">
        <v>2500</v>
      </c>
      <c r="L18" s="108">
        <v>10</v>
      </c>
      <c r="M18" s="108">
        <v>12</v>
      </c>
      <c r="N18" s="108">
        <v>10</v>
      </c>
      <c r="O18" s="196">
        <v>480</v>
      </c>
      <c r="P18" s="108">
        <v>450</v>
      </c>
      <c r="Q18" s="194">
        <v>150</v>
      </c>
      <c r="R18" s="50"/>
    </row>
    <row r="19" spans="1:18" ht="11.25" customHeight="1" thickBot="1" x14ac:dyDescent="0.2">
      <c r="A19" s="80" t="s">
        <v>28</v>
      </c>
      <c r="B19" s="88" t="s">
        <v>116</v>
      </c>
      <c r="C19" s="88">
        <v>21.7</v>
      </c>
      <c r="D19" s="88">
        <v>65</v>
      </c>
      <c r="E19" s="88">
        <v>45.1</v>
      </c>
      <c r="F19" s="71">
        <v>14.1</v>
      </c>
      <c r="G19" s="71">
        <v>13.7</v>
      </c>
      <c r="H19" s="101">
        <v>13.4</v>
      </c>
      <c r="I19" s="88">
        <v>17.600000000000001</v>
      </c>
      <c r="J19" s="88">
        <v>21.8</v>
      </c>
      <c r="K19" s="88">
        <v>44.1</v>
      </c>
      <c r="L19" s="71">
        <v>12.1</v>
      </c>
      <c r="M19" s="71">
        <v>11.7</v>
      </c>
      <c r="N19" s="102">
        <v>11.8</v>
      </c>
      <c r="O19" s="103">
        <v>41.7</v>
      </c>
      <c r="P19" s="71">
        <v>42</v>
      </c>
      <c r="Q19" s="92">
        <v>36.299999999999997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334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7.9560000000000004</v>
      </c>
      <c r="C23" s="468">
        <v>11.282999999999999</v>
      </c>
      <c r="D23" s="469"/>
      <c r="E23" s="470"/>
      <c r="F23" s="73">
        <v>6.3609999999999998</v>
      </c>
      <c r="G23" s="74">
        <v>7.3330000000000002</v>
      </c>
      <c r="H23" s="468">
        <v>7.6849999999999996</v>
      </c>
      <c r="I23" s="469"/>
      <c r="J23" s="470"/>
      <c r="K23" s="73">
        <v>22.728000000000002</v>
      </c>
      <c r="L23" s="74">
        <v>30.943000000000001</v>
      </c>
      <c r="M23" s="97">
        <v>28.93</v>
      </c>
      <c r="N23" s="74">
        <v>34.686999999999998</v>
      </c>
      <c r="O23" s="468">
        <v>41.32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335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196">
        <v>25</v>
      </c>
      <c r="C25" s="108">
        <v>15</v>
      </c>
      <c r="D25" s="108">
        <v>15</v>
      </c>
      <c r="E25" s="194">
        <v>20</v>
      </c>
      <c r="F25" s="196">
        <v>800</v>
      </c>
      <c r="G25" s="108">
        <v>1000</v>
      </c>
      <c r="H25" s="108">
        <v>20</v>
      </c>
      <c r="I25" s="108">
        <v>20</v>
      </c>
      <c r="J25" s="131">
        <v>20</v>
      </c>
      <c r="K25" s="37" t="s">
        <v>262</v>
      </c>
      <c r="L25" s="108">
        <v>750</v>
      </c>
      <c r="M25" s="118">
        <v>1900</v>
      </c>
      <c r="N25" s="108">
        <v>2800</v>
      </c>
      <c r="O25" s="108">
        <v>12</v>
      </c>
      <c r="P25" s="108">
        <v>10</v>
      </c>
      <c r="Q25" s="194">
        <v>10</v>
      </c>
      <c r="R25" s="50"/>
    </row>
    <row r="26" spans="1:18" ht="11.25" customHeight="1" thickBot="1" x14ac:dyDescent="0.2">
      <c r="A26" s="80" t="s">
        <v>28</v>
      </c>
      <c r="B26" s="58">
        <v>24.5</v>
      </c>
      <c r="C26" s="56">
        <v>20.8</v>
      </c>
      <c r="D26" s="56">
        <v>20.6</v>
      </c>
      <c r="E26" s="57">
        <v>20.399999999999999</v>
      </c>
      <c r="F26" s="58">
        <v>45.1</v>
      </c>
      <c r="G26" s="46">
        <v>51.1</v>
      </c>
      <c r="H26" s="56">
        <v>20.8</v>
      </c>
      <c r="I26" s="56">
        <v>20.399999999999999</v>
      </c>
      <c r="J26" s="59">
        <v>20.3</v>
      </c>
      <c r="K26" s="104" t="s">
        <v>262</v>
      </c>
      <c r="L26" s="46">
        <v>48.9</v>
      </c>
      <c r="M26" s="105">
        <v>69.900000000000006</v>
      </c>
      <c r="N26" s="46">
        <v>125.5</v>
      </c>
      <c r="O26" s="56">
        <v>17.100000000000001</v>
      </c>
      <c r="P26" s="56">
        <v>16.600000000000001</v>
      </c>
      <c r="Q26" s="57">
        <v>16.2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14.760999999999999</v>
      </c>
      <c r="C30" s="39">
        <v>20.254999999999999</v>
      </c>
      <c r="D30" s="39">
        <v>23.664000000000001</v>
      </c>
      <c r="E30" s="490">
        <v>24.414999999999999</v>
      </c>
      <c r="F30" s="491"/>
      <c r="G30" s="52">
        <v>12.194000000000001</v>
      </c>
      <c r="H30" s="39">
        <v>14.454000000000001</v>
      </c>
      <c r="I30" s="39">
        <v>24.634</v>
      </c>
      <c r="J30" s="490">
        <v>31.015999999999998</v>
      </c>
      <c r="K30" s="492"/>
      <c r="L30" s="491"/>
      <c r="M30" s="52">
        <v>0.625</v>
      </c>
      <c r="N30" s="39">
        <v>4.8970000000000002</v>
      </c>
      <c r="O30" s="490">
        <v>8.67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196">
        <v>30</v>
      </c>
      <c r="C32" s="108">
        <v>40</v>
      </c>
      <c r="D32" s="108">
        <v>30</v>
      </c>
      <c r="E32" s="108">
        <v>8</v>
      </c>
      <c r="F32" s="131">
        <v>8</v>
      </c>
      <c r="G32" s="196">
        <v>15</v>
      </c>
      <c r="H32" s="108">
        <v>800</v>
      </c>
      <c r="I32" s="108">
        <v>3500</v>
      </c>
      <c r="J32" s="108">
        <v>15</v>
      </c>
      <c r="K32" s="108">
        <v>15</v>
      </c>
      <c r="L32" s="194">
        <v>15</v>
      </c>
      <c r="M32" s="196">
        <v>330</v>
      </c>
      <c r="N32" s="108">
        <v>150</v>
      </c>
      <c r="O32" s="108">
        <v>90</v>
      </c>
      <c r="P32" s="108">
        <v>130</v>
      </c>
      <c r="Q32" s="194">
        <v>130</v>
      </c>
      <c r="R32" s="199"/>
    </row>
    <row r="33" spans="1:18" ht="11.25" customHeight="1" thickBot="1" x14ac:dyDescent="0.2">
      <c r="A33" s="85" t="s">
        <v>28</v>
      </c>
      <c r="B33" s="99">
        <v>36.200000000000003</v>
      </c>
      <c r="C33" s="88">
        <v>34.9</v>
      </c>
      <c r="D33" s="88">
        <v>23.8</v>
      </c>
      <c r="E33" s="88">
        <v>13.3</v>
      </c>
      <c r="F33" s="89">
        <v>12.8</v>
      </c>
      <c r="G33" s="99">
        <v>23.7</v>
      </c>
      <c r="H33" s="88">
        <v>54.8</v>
      </c>
      <c r="I33" s="88">
        <v>115.6</v>
      </c>
      <c r="J33" s="88">
        <v>18</v>
      </c>
      <c r="K33" s="88">
        <v>17.7</v>
      </c>
      <c r="L33" s="93">
        <v>17.5</v>
      </c>
      <c r="M33" s="88">
        <v>35.5</v>
      </c>
      <c r="N33" s="88">
        <v>27.2</v>
      </c>
      <c r="O33" s="88">
        <v>28.7</v>
      </c>
      <c r="P33" s="88">
        <v>30.3</v>
      </c>
      <c r="Q33" s="93">
        <v>29.5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18.117999999999999</v>
      </c>
      <c r="C37" s="139">
        <v>20.327000000000002</v>
      </c>
      <c r="D37" s="139">
        <v>24.556000000000001</v>
      </c>
      <c r="E37" s="139">
        <v>24.728000000000002</v>
      </c>
      <c r="F37" s="139">
        <v>27.231999999999999</v>
      </c>
      <c r="G37" s="505">
        <v>37.006</v>
      </c>
      <c r="H37" s="506"/>
      <c r="I37" s="507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50"/>
    </row>
    <row r="39" spans="1:18" ht="11.25" customHeight="1" x14ac:dyDescent="0.15">
      <c r="A39" s="86" t="s">
        <v>27</v>
      </c>
      <c r="B39" s="107">
        <v>180</v>
      </c>
      <c r="C39" s="108">
        <v>750</v>
      </c>
      <c r="D39" s="108">
        <v>600</v>
      </c>
      <c r="E39" s="108">
        <v>100</v>
      </c>
      <c r="F39" s="108">
        <v>1600</v>
      </c>
      <c r="G39" s="108">
        <v>800</v>
      </c>
      <c r="H39" s="108">
        <v>850</v>
      </c>
      <c r="I39" s="108">
        <v>850</v>
      </c>
      <c r="J39" s="108" t="s">
        <v>262</v>
      </c>
      <c r="K39" s="108" t="s">
        <v>261</v>
      </c>
      <c r="L39" s="131" t="s">
        <v>261</v>
      </c>
      <c r="M39" s="196">
        <v>750</v>
      </c>
      <c r="N39" s="108">
        <v>140</v>
      </c>
      <c r="O39" s="108" t="s">
        <v>116</v>
      </c>
      <c r="P39" s="194">
        <v>500</v>
      </c>
      <c r="Q39" s="50"/>
    </row>
    <row r="40" spans="1:18" ht="11.25" customHeight="1" thickBot="1" x14ac:dyDescent="0.2">
      <c r="A40" s="87" t="s">
        <v>28</v>
      </c>
      <c r="B40" s="140">
        <v>63.6</v>
      </c>
      <c r="C40" s="142">
        <v>74.3</v>
      </c>
      <c r="D40" s="142">
        <v>78.7</v>
      </c>
      <c r="E40" s="142">
        <v>43.3</v>
      </c>
      <c r="F40" s="141">
        <v>98.1</v>
      </c>
      <c r="G40" s="142">
        <v>73.8</v>
      </c>
      <c r="H40" s="142">
        <v>76.2</v>
      </c>
      <c r="I40" s="142">
        <v>78.3</v>
      </c>
      <c r="J40" s="113" t="s">
        <v>261</v>
      </c>
      <c r="K40" s="113" t="s">
        <v>261</v>
      </c>
      <c r="L40" s="132" t="s">
        <v>261</v>
      </c>
      <c r="M40" s="99">
        <v>37.9</v>
      </c>
      <c r="N40" s="88">
        <v>27.6</v>
      </c>
      <c r="O40" s="88" t="s">
        <v>116</v>
      </c>
      <c r="P40" s="93">
        <v>56.2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201">
        <v>5.1130000000000004</v>
      </c>
      <c r="K44" s="74">
        <v>10.933</v>
      </c>
      <c r="L44" s="468">
        <v>20.204000000000001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15</v>
      </c>
      <c r="K46" s="108">
        <v>12</v>
      </c>
      <c r="L46" s="108">
        <v>15</v>
      </c>
      <c r="M46" s="108">
        <v>15</v>
      </c>
      <c r="N46" s="194">
        <v>12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25.6</v>
      </c>
      <c r="K47" s="46">
        <v>21.5</v>
      </c>
      <c r="L47" s="46">
        <v>21.3</v>
      </c>
      <c r="M47" s="46">
        <v>20.5</v>
      </c>
      <c r="N47" s="106">
        <v>20.3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15.252000000000001</v>
      </c>
      <c r="D51" s="469"/>
      <c r="E51" s="470"/>
      <c r="F51" s="482">
        <v>16.564</v>
      </c>
      <c r="G51" s="469"/>
      <c r="H51" s="483"/>
      <c r="I51" s="468">
        <v>7.03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359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108">
        <v>300</v>
      </c>
      <c r="D53" s="131">
        <v>220</v>
      </c>
      <c r="E53" s="75" t="s">
        <v>29</v>
      </c>
      <c r="F53" s="107" t="s">
        <v>116</v>
      </c>
      <c r="G53" s="107">
        <v>230</v>
      </c>
      <c r="H53" s="107">
        <v>230</v>
      </c>
      <c r="I53" s="108">
        <v>90</v>
      </c>
      <c r="J53" s="108">
        <v>95</v>
      </c>
      <c r="K53" s="194">
        <v>95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27.4</v>
      </c>
      <c r="D54" s="69">
        <v>28.2</v>
      </c>
      <c r="E54" s="70" t="s">
        <v>29</v>
      </c>
      <c r="F54" s="191" t="s">
        <v>116</v>
      </c>
      <c r="G54" s="100">
        <v>21.2</v>
      </c>
      <c r="H54" s="94">
        <v>19.600000000000001</v>
      </c>
      <c r="I54" s="56">
        <v>25.8</v>
      </c>
      <c r="J54" s="71">
        <v>25.6</v>
      </c>
      <c r="K54" s="57">
        <v>25.4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="120" zoomScaleNormal="12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44383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14.186</v>
      </c>
      <c r="E9" s="468">
        <v>16.263000000000002</v>
      </c>
      <c r="F9" s="469"/>
      <c r="G9" s="470"/>
      <c r="H9" s="283" t="s">
        <v>29</v>
      </c>
      <c r="I9" s="76" t="s">
        <v>29</v>
      </c>
      <c r="J9" s="74">
        <v>10.744999999999999</v>
      </c>
      <c r="K9" s="468">
        <v>18.263999999999999</v>
      </c>
      <c r="L9" s="469"/>
      <c r="M9" s="470"/>
      <c r="N9" s="73" t="s">
        <v>29</v>
      </c>
      <c r="O9" s="74">
        <v>16.475999999999999</v>
      </c>
      <c r="P9" s="468">
        <v>23.975000000000001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108">
        <v>750</v>
      </c>
      <c r="E11" s="108">
        <v>750</v>
      </c>
      <c r="F11" s="108">
        <v>1000</v>
      </c>
      <c r="G11" s="194">
        <v>1000</v>
      </c>
      <c r="H11" s="37" t="s">
        <v>29</v>
      </c>
      <c r="I11" s="38" t="s">
        <v>29</v>
      </c>
      <c r="J11" s="108">
        <v>350</v>
      </c>
      <c r="K11" s="108">
        <v>150</v>
      </c>
      <c r="L11" s="108">
        <v>140</v>
      </c>
      <c r="M11" s="194">
        <v>140</v>
      </c>
      <c r="N11" s="37" t="s">
        <v>316</v>
      </c>
      <c r="O11" s="108">
        <v>170</v>
      </c>
      <c r="P11" s="108">
        <v>350</v>
      </c>
      <c r="Q11" s="108">
        <v>330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33.4</v>
      </c>
      <c r="E12" s="90">
        <v>45</v>
      </c>
      <c r="F12" s="90">
        <v>50.3</v>
      </c>
      <c r="G12" s="137">
        <v>52.1</v>
      </c>
      <c r="H12" s="44" t="s">
        <v>29</v>
      </c>
      <c r="I12" s="45" t="s">
        <v>29</v>
      </c>
      <c r="J12" s="69">
        <v>28.7</v>
      </c>
      <c r="K12" s="90">
        <v>26.1</v>
      </c>
      <c r="L12" s="90">
        <v>25.3</v>
      </c>
      <c r="M12" s="91">
        <v>25.4</v>
      </c>
      <c r="N12" s="44" t="s">
        <v>29</v>
      </c>
      <c r="O12" s="69">
        <v>25.1</v>
      </c>
      <c r="P12" s="69">
        <v>28.4</v>
      </c>
      <c r="Q12" s="69">
        <v>29.7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366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3.0880000000000001</v>
      </c>
      <c r="C16" s="126">
        <v>7.3250000000000002</v>
      </c>
      <c r="D16" s="284">
        <v>18.827999999999999</v>
      </c>
      <c r="E16" s="74">
        <v>21.611999999999998</v>
      </c>
      <c r="F16" s="468">
        <v>23.138000000000002</v>
      </c>
      <c r="G16" s="469"/>
      <c r="H16" s="470"/>
      <c r="I16" s="73">
        <v>2.6850000000000001</v>
      </c>
      <c r="J16" s="74">
        <v>14.693</v>
      </c>
      <c r="K16" s="74">
        <v>19.62</v>
      </c>
      <c r="L16" s="500">
        <v>20.792000000000002</v>
      </c>
      <c r="M16" s="501"/>
      <c r="N16" s="502"/>
      <c r="O16" s="482">
        <v>13.84</v>
      </c>
      <c r="P16" s="483"/>
      <c r="Q16" s="75">
        <v>11.141999999999999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108">
        <v>5</v>
      </c>
      <c r="C18" s="195">
        <v>8</v>
      </c>
      <c r="D18" s="107">
        <v>3500</v>
      </c>
      <c r="E18" s="108">
        <v>2400</v>
      </c>
      <c r="F18" s="108">
        <v>15</v>
      </c>
      <c r="G18" s="108">
        <v>15</v>
      </c>
      <c r="H18" s="194">
        <v>15</v>
      </c>
      <c r="I18" s="108">
        <v>12</v>
      </c>
      <c r="J18" s="108">
        <v>150</v>
      </c>
      <c r="K18" s="108">
        <v>2300</v>
      </c>
      <c r="L18" s="108">
        <v>12</v>
      </c>
      <c r="M18" s="108">
        <v>12</v>
      </c>
      <c r="N18" s="108">
        <v>10</v>
      </c>
      <c r="O18" s="196">
        <v>420</v>
      </c>
      <c r="P18" s="108">
        <v>420</v>
      </c>
      <c r="Q18" s="194">
        <v>140</v>
      </c>
      <c r="R18" s="50"/>
    </row>
    <row r="19" spans="1:18" ht="11.25" customHeight="1" thickBot="1" x14ac:dyDescent="0.2">
      <c r="A19" s="80" t="s">
        <v>28</v>
      </c>
      <c r="B19" s="88">
        <v>13.5</v>
      </c>
      <c r="C19" s="88">
        <v>17.100000000000001</v>
      </c>
      <c r="D19" s="88">
        <v>69.7</v>
      </c>
      <c r="E19" s="88">
        <v>60.5</v>
      </c>
      <c r="F19" s="71">
        <v>19.8</v>
      </c>
      <c r="G19" s="71">
        <v>16</v>
      </c>
      <c r="H19" s="101">
        <v>15.2</v>
      </c>
      <c r="I19" s="88">
        <v>17.899999999999999</v>
      </c>
      <c r="J19" s="88">
        <v>23.3</v>
      </c>
      <c r="K19" s="88">
        <v>50</v>
      </c>
      <c r="L19" s="71">
        <v>20.7</v>
      </c>
      <c r="M19" s="71">
        <v>15.1</v>
      </c>
      <c r="N19" s="102">
        <v>14.8</v>
      </c>
      <c r="O19" s="103">
        <v>48.6</v>
      </c>
      <c r="P19" s="71">
        <v>47</v>
      </c>
      <c r="Q19" s="92">
        <v>38.4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334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3.1240000000000001</v>
      </c>
      <c r="C23" s="468">
        <v>9.7829999999999995</v>
      </c>
      <c r="D23" s="469"/>
      <c r="E23" s="470"/>
      <c r="F23" s="73">
        <v>5.9939999999999998</v>
      </c>
      <c r="G23" s="74">
        <v>7.34</v>
      </c>
      <c r="H23" s="468">
        <v>6.7729999999999997</v>
      </c>
      <c r="I23" s="469"/>
      <c r="J23" s="470"/>
      <c r="K23" s="73">
        <v>22.73</v>
      </c>
      <c r="L23" s="74">
        <v>31.001000000000001</v>
      </c>
      <c r="M23" s="97">
        <v>28.895</v>
      </c>
      <c r="N23" s="74">
        <v>34.658000000000001</v>
      </c>
      <c r="O23" s="468">
        <v>40.130000000000003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335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196">
        <v>15</v>
      </c>
      <c r="C25" s="108">
        <v>12</v>
      </c>
      <c r="D25" s="108">
        <v>15</v>
      </c>
      <c r="E25" s="194">
        <v>20</v>
      </c>
      <c r="F25" s="196">
        <v>10</v>
      </c>
      <c r="G25" s="108">
        <v>1100</v>
      </c>
      <c r="H25" s="108">
        <v>15</v>
      </c>
      <c r="I25" s="108">
        <v>25</v>
      </c>
      <c r="J25" s="131">
        <v>20</v>
      </c>
      <c r="K25" s="37" t="s">
        <v>262</v>
      </c>
      <c r="L25" s="108">
        <v>700</v>
      </c>
      <c r="M25" s="118">
        <v>2700</v>
      </c>
      <c r="N25" s="108">
        <v>2700</v>
      </c>
      <c r="O25" s="108">
        <v>10</v>
      </c>
      <c r="P25" s="108">
        <v>8</v>
      </c>
      <c r="Q25" s="194">
        <v>10</v>
      </c>
      <c r="R25" s="50"/>
    </row>
    <row r="26" spans="1:18" ht="11.25" customHeight="1" thickBot="1" x14ac:dyDescent="0.2">
      <c r="A26" s="80" t="s">
        <v>28</v>
      </c>
      <c r="B26" s="58">
        <v>18.2</v>
      </c>
      <c r="C26" s="56">
        <v>17.5</v>
      </c>
      <c r="D26" s="56">
        <v>17.2</v>
      </c>
      <c r="E26" s="57">
        <v>17.2</v>
      </c>
      <c r="F26" s="58">
        <v>14.6</v>
      </c>
      <c r="G26" s="46">
        <v>30.2</v>
      </c>
      <c r="H26" s="56">
        <v>14.5</v>
      </c>
      <c r="I26" s="56">
        <v>14.2</v>
      </c>
      <c r="J26" s="59">
        <v>13.7</v>
      </c>
      <c r="K26" s="104" t="s">
        <v>262</v>
      </c>
      <c r="L26" s="46">
        <v>66.5</v>
      </c>
      <c r="M26" s="105">
        <v>118.5</v>
      </c>
      <c r="N26" s="46">
        <v>101.2</v>
      </c>
      <c r="O26" s="56">
        <v>18.399999999999999</v>
      </c>
      <c r="P26" s="56">
        <v>17.5</v>
      </c>
      <c r="Q26" s="57">
        <v>17.3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13.279</v>
      </c>
      <c r="C30" s="39">
        <v>20.062999999999999</v>
      </c>
      <c r="D30" s="39">
        <v>23.433</v>
      </c>
      <c r="E30" s="490">
        <v>23.712</v>
      </c>
      <c r="F30" s="491"/>
      <c r="G30" s="52">
        <v>12.13</v>
      </c>
      <c r="H30" s="39">
        <v>13.943</v>
      </c>
      <c r="I30" s="39">
        <v>24.411999999999999</v>
      </c>
      <c r="J30" s="490">
        <v>28.408000000000001</v>
      </c>
      <c r="K30" s="492"/>
      <c r="L30" s="491"/>
      <c r="M30" s="52">
        <v>0.56599999999999995</v>
      </c>
      <c r="N30" s="39">
        <v>2.84</v>
      </c>
      <c r="O30" s="490">
        <v>7.6559999999999997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196">
        <v>15</v>
      </c>
      <c r="C32" s="108">
        <v>40</v>
      </c>
      <c r="D32" s="108">
        <v>25</v>
      </c>
      <c r="E32" s="108">
        <v>10</v>
      </c>
      <c r="F32" s="131">
        <v>8</v>
      </c>
      <c r="G32" s="196">
        <v>10</v>
      </c>
      <c r="H32" s="108">
        <v>1100</v>
      </c>
      <c r="I32" s="108">
        <v>3600</v>
      </c>
      <c r="J32" s="108">
        <v>15</v>
      </c>
      <c r="K32" s="108">
        <v>12</v>
      </c>
      <c r="L32" s="194">
        <v>15</v>
      </c>
      <c r="M32" s="196">
        <v>150</v>
      </c>
      <c r="N32" s="108">
        <v>160</v>
      </c>
      <c r="O32" s="108">
        <v>100</v>
      </c>
      <c r="P32" s="108">
        <v>130</v>
      </c>
      <c r="Q32" s="194">
        <v>140</v>
      </c>
      <c r="R32" s="199"/>
    </row>
    <row r="33" spans="1:18" ht="11.25" customHeight="1" thickBot="1" x14ac:dyDescent="0.2">
      <c r="A33" s="85" t="s">
        <v>28</v>
      </c>
      <c r="B33" s="99">
        <v>19.3</v>
      </c>
      <c r="C33" s="88">
        <v>21.4</v>
      </c>
      <c r="D33" s="88">
        <v>15.4</v>
      </c>
      <c r="E33" s="88">
        <v>12.6</v>
      </c>
      <c r="F33" s="89">
        <v>10.6</v>
      </c>
      <c r="G33" s="99">
        <v>24.7</v>
      </c>
      <c r="H33" s="88">
        <v>53.9</v>
      </c>
      <c r="I33" s="88">
        <v>132.1</v>
      </c>
      <c r="J33" s="88">
        <v>17.100000000000001</v>
      </c>
      <c r="K33" s="88">
        <v>17.399999999999999</v>
      </c>
      <c r="L33" s="93">
        <v>17.100000000000001</v>
      </c>
      <c r="M33" s="88">
        <v>24</v>
      </c>
      <c r="N33" s="88">
        <v>21.5</v>
      </c>
      <c r="O33" s="88">
        <v>21.3</v>
      </c>
      <c r="P33" s="88">
        <v>24.1</v>
      </c>
      <c r="Q33" s="93">
        <v>24.2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14.315</v>
      </c>
      <c r="C37" s="139">
        <v>21.303999999999998</v>
      </c>
      <c r="D37" s="139">
        <v>22.547999999999998</v>
      </c>
      <c r="E37" s="139">
        <v>22.762</v>
      </c>
      <c r="F37" s="139">
        <v>27.116</v>
      </c>
      <c r="G37" s="505">
        <v>37.121000000000002</v>
      </c>
      <c r="H37" s="506"/>
      <c r="I37" s="507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50"/>
    </row>
    <row r="39" spans="1:18" ht="11.25" customHeight="1" x14ac:dyDescent="0.15">
      <c r="A39" s="86" t="s">
        <v>27</v>
      </c>
      <c r="B39" s="107">
        <v>3</v>
      </c>
      <c r="C39" s="108">
        <v>120</v>
      </c>
      <c r="D39" s="108">
        <v>12</v>
      </c>
      <c r="E39" s="108">
        <v>60</v>
      </c>
      <c r="F39" s="108">
        <v>1400</v>
      </c>
      <c r="G39" s="108">
        <v>800</v>
      </c>
      <c r="H39" s="108">
        <v>900</v>
      </c>
      <c r="I39" s="108">
        <v>900</v>
      </c>
      <c r="J39" s="108" t="s">
        <v>262</v>
      </c>
      <c r="K39" s="108" t="s">
        <v>261</v>
      </c>
      <c r="L39" s="131" t="s">
        <v>261</v>
      </c>
      <c r="M39" s="196">
        <v>750</v>
      </c>
      <c r="N39" s="108">
        <v>150</v>
      </c>
      <c r="O39" s="108">
        <v>2600</v>
      </c>
      <c r="P39" s="194">
        <v>750</v>
      </c>
      <c r="Q39" s="50"/>
    </row>
    <row r="40" spans="1:18" ht="11.25" customHeight="1" thickBot="1" x14ac:dyDescent="0.2">
      <c r="A40" s="87" t="s">
        <v>28</v>
      </c>
      <c r="B40" s="140">
        <v>13.8</v>
      </c>
      <c r="C40" s="142">
        <v>34.4</v>
      </c>
      <c r="D40" s="142">
        <v>18.5</v>
      </c>
      <c r="E40" s="142">
        <v>33.9</v>
      </c>
      <c r="F40" s="141">
        <v>67.8</v>
      </c>
      <c r="G40" s="142">
        <v>42.9</v>
      </c>
      <c r="H40" s="142">
        <v>48.7</v>
      </c>
      <c r="I40" s="142">
        <v>50.2</v>
      </c>
      <c r="J40" s="113" t="s">
        <v>261</v>
      </c>
      <c r="K40" s="113" t="s">
        <v>261</v>
      </c>
      <c r="L40" s="132" t="s">
        <v>261</v>
      </c>
      <c r="M40" s="99">
        <v>33.4</v>
      </c>
      <c r="N40" s="88">
        <v>26.1</v>
      </c>
      <c r="O40" s="88">
        <v>78.900000000000006</v>
      </c>
      <c r="P40" s="93">
        <v>46.2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284">
        <v>4.99</v>
      </c>
      <c r="K44" s="74">
        <v>10.653</v>
      </c>
      <c r="L44" s="468">
        <v>18.82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12</v>
      </c>
      <c r="K46" s="108">
        <v>12</v>
      </c>
      <c r="L46" s="108">
        <v>12</v>
      </c>
      <c r="M46" s="108">
        <v>15</v>
      </c>
      <c r="N46" s="194">
        <v>15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17.100000000000001</v>
      </c>
      <c r="K47" s="46">
        <v>26.3</v>
      </c>
      <c r="L47" s="46">
        <v>18.899999999999999</v>
      </c>
      <c r="M47" s="46">
        <v>16</v>
      </c>
      <c r="N47" s="106">
        <v>18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14.234</v>
      </c>
      <c r="D51" s="469"/>
      <c r="E51" s="470"/>
      <c r="F51" s="482">
        <v>13.244</v>
      </c>
      <c r="G51" s="469"/>
      <c r="H51" s="483"/>
      <c r="I51" s="468">
        <v>5.7069999999999999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361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108">
        <v>220</v>
      </c>
      <c r="D53" s="131">
        <v>200</v>
      </c>
      <c r="E53" s="75" t="s">
        <v>29</v>
      </c>
      <c r="F53" s="107">
        <v>10</v>
      </c>
      <c r="G53" s="107">
        <v>5</v>
      </c>
      <c r="H53" s="107">
        <v>5</v>
      </c>
      <c r="I53" s="108">
        <v>100</v>
      </c>
      <c r="J53" s="108">
        <v>100</v>
      </c>
      <c r="K53" s="194">
        <v>100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29.6</v>
      </c>
      <c r="D54" s="69">
        <v>26.6</v>
      </c>
      <c r="E54" s="70" t="s">
        <v>29</v>
      </c>
      <c r="F54" s="191">
        <v>17.399999999999999</v>
      </c>
      <c r="G54" s="100">
        <v>14.5</v>
      </c>
      <c r="H54" s="94">
        <v>14.5</v>
      </c>
      <c r="I54" s="56">
        <v>18.3</v>
      </c>
      <c r="J54" s="71">
        <v>17.2</v>
      </c>
      <c r="K54" s="57">
        <v>16.8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80"/>
  <sheetViews>
    <sheetView zoomScale="96" zoomScaleNormal="96" workbookViewId="0"/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44201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17.341999999999999</v>
      </c>
      <c r="E9" s="468">
        <v>22.113</v>
      </c>
      <c r="F9" s="469"/>
      <c r="G9" s="470"/>
      <c r="H9" s="143" t="s">
        <v>29</v>
      </c>
      <c r="I9" s="76" t="s">
        <v>29</v>
      </c>
      <c r="J9" s="74">
        <v>13.242000000000001</v>
      </c>
      <c r="K9" s="468">
        <v>19.006</v>
      </c>
      <c r="L9" s="469"/>
      <c r="M9" s="470"/>
      <c r="N9" s="73" t="s">
        <v>29</v>
      </c>
      <c r="O9" s="74">
        <v>16.5</v>
      </c>
      <c r="P9" s="468">
        <v>24.193000000000001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17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15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38">
        <v>800</v>
      </c>
      <c r="E11" s="38">
        <v>350</v>
      </c>
      <c r="F11" s="38">
        <v>300</v>
      </c>
      <c r="G11" s="43">
        <v>320</v>
      </c>
      <c r="H11" s="37" t="s">
        <v>29</v>
      </c>
      <c r="I11" s="38" t="s">
        <v>29</v>
      </c>
      <c r="J11" s="38">
        <v>350</v>
      </c>
      <c r="K11" s="38">
        <v>220</v>
      </c>
      <c r="L11" s="38">
        <v>190</v>
      </c>
      <c r="M11" s="43">
        <v>190</v>
      </c>
      <c r="N11" s="37" t="s">
        <v>29</v>
      </c>
      <c r="O11" s="38">
        <v>160</v>
      </c>
      <c r="P11" s="38">
        <v>100</v>
      </c>
      <c r="Q11" s="38">
        <v>160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46.6</v>
      </c>
      <c r="E12" s="90">
        <v>41.6</v>
      </c>
      <c r="F12" s="90">
        <v>41.9</v>
      </c>
      <c r="G12" s="137">
        <v>42.4</v>
      </c>
      <c r="H12" s="44" t="s">
        <v>29</v>
      </c>
      <c r="I12" s="45" t="s">
        <v>29</v>
      </c>
      <c r="J12" s="69">
        <v>26.4</v>
      </c>
      <c r="K12" s="90">
        <v>27.4</v>
      </c>
      <c r="L12" s="90">
        <v>26.7</v>
      </c>
      <c r="M12" s="91">
        <v>26.7</v>
      </c>
      <c r="N12" s="44" t="s">
        <v>29</v>
      </c>
      <c r="O12" s="69">
        <v>29.1</v>
      </c>
      <c r="P12" s="69">
        <v>26.9</v>
      </c>
      <c r="Q12" s="69">
        <v>28.4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34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4.1820000000000004</v>
      </c>
      <c r="C16" s="126">
        <v>10.595000000000001</v>
      </c>
      <c r="D16" s="144">
        <v>19.251999999999999</v>
      </c>
      <c r="E16" s="74">
        <v>22.468</v>
      </c>
      <c r="F16" s="468">
        <v>26.609000000000002</v>
      </c>
      <c r="G16" s="469"/>
      <c r="H16" s="470"/>
      <c r="I16" s="73">
        <v>9.8469999999999995</v>
      </c>
      <c r="J16" s="74">
        <v>16.962</v>
      </c>
      <c r="K16" s="74">
        <v>20.065000000000001</v>
      </c>
      <c r="L16" s="500">
        <v>22.565000000000001</v>
      </c>
      <c r="M16" s="501"/>
      <c r="N16" s="502"/>
      <c r="O16" s="482">
        <v>20.582999999999998</v>
      </c>
      <c r="P16" s="483"/>
      <c r="Q16" s="75">
        <v>18.617999999999999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42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38" t="s">
        <v>262</v>
      </c>
      <c r="C18" s="128">
        <v>20</v>
      </c>
      <c r="D18" s="68">
        <v>3700</v>
      </c>
      <c r="E18" s="38">
        <v>2300</v>
      </c>
      <c r="F18" s="38">
        <v>15</v>
      </c>
      <c r="G18" s="38">
        <v>12</v>
      </c>
      <c r="H18" s="43">
        <v>12</v>
      </c>
      <c r="I18" s="38">
        <v>50</v>
      </c>
      <c r="J18" s="38">
        <v>320</v>
      </c>
      <c r="K18" s="38">
        <v>2100</v>
      </c>
      <c r="L18" s="38">
        <v>15</v>
      </c>
      <c r="M18" s="38">
        <v>12</v>
      </c>
      <c r="N18" s="38">
        <v>10</v>
      </c>
      <c r="O18" s="37">
        <v>400</v>
      </c>
      <c r="P18" s="38">
        <v>400</v>
      </c>
      <c r="Q18" s="43">
        <v>160</v>
      </c>
      <c r="R18" s="50"/>
    </row>
    <row r="19" spans="1:18" ht="11.25" customHeight="1" thickBot="1" x14ac:dyDescent="0.2">
      <c r="A19" s="80" t="s">
        <v>28</v>
      </c>
      <c r="B19" s="88" t="s">
        <v>262</v>
      </c>
      <c r="C19" s="88">
        <v>25.7</v>
      </c>
      <c r="D19" s="88">
        <v>64.3</v>
      </c>
      <c r="E19" s="88">
        <v>44.1</v>
      </c>
      <c r="F19" s="71">
        <v>15.8</v>
      </c>
      <c r="G19" s="71">
        <v>14.9</v>
      </c>
      <c r="H19" s="101">
        <v>14.7</v>
      </c>
      <c r="I19" s="88">
        <v>23.5</v>
      </c>
      <c r="J19" s="88">
        <v>27.4</v>
      </c>
      <c r="K19" s="88">
        <v>47.6</v>
      </c>
      <c r="L19" s="71">
        <v>16.100000000000001</v>
      </c>
      <c r="M19" s="71">
        <v>15.3</v>
      </c>
      <c r="N19" s="102">
        <v>15.1</v>
      </c>
      <c r="O19" s="103">
        <v>44.2</v>
      </c>
      <c r="P19" s="71">
        <v>47</v>
      </c>
      <c r="Q19" s="92">
        <v>34.4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242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8.6120000000000001</v>
      </c>
      <c r="C23" s="468">
        <v>12.327</v>
      </c>
      <c r="D23" s="469"/>
      <c r="E23" s="470"/>
      <c r="F23" s="73">
        <v>6.6429999999999998</v>
      </c>
      <c r="G23" s="74">
        <v>7.96</v>
      </c>
      <c r="H23" s="468">
        <v>7.9240000000000004</v>
      </c>
      <c r="I23" s="469"/>
      <c r="J23" s="470"/>
      <c r="K23" s="73">
        <v>22.734000000000002</v>
      </c>
      <c r="L23" s="74">
        <v>29.882000000000001</v>
      </c>
      <c r="M23" s="97">
        <v>28.433</v>
      </c>
      <c r="N23" s="74">
        <v>34.433999999999997</v>
      </c>
      <c r="O23" s="468">
        <v>41.841999999999999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66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37">
        <v>30</v>
      </c>
      <c r="C25" s="38">
        <v>12</v>
      </c>
      <c r="D25" s="38">
        <v>15</v>
      </c>
      <c r="E25" s="43">
        <v>15</v>
      </c>
      <c r="F25" s="37">
        <v>1100</v>
      </c>
      <c r="G25" s="38">
        <v>800</v>
      </c>
      <c r="H25" s="38">
        <v>15</v>
      </c>
      <c r="I25" s="38">
        <v>12</v>
      </c>
      <c r="J25" s="63">
        <v>12</v>
      </c>
      <c r="K25" s="37" t="s">
        <v>262</v>
      </c>
      <c r="L25" s="38">
        <v>400</v>
      </c>
      <c r="M25" s="66">
        <v>3300</v>
      </c>
      <c r="N25" s="38">
        <v>1300</v>
      </c>
      <c r="O25" s="38">
        <v>12</v>
      </c>
      <c r="P25" s="38">
        <v>10</v>
      </c>
      <c r="Q25" s="43">
        <v>10</v>
      </c>
      <c r="R25" s="50"/>
    </row>
    <row r="26" spans="1:18" ht="11.25" customHeight="1" thickBot="1" x14ac:dyDescent="0.2">
      <c r="A26" s="80" t="s">
        <v>28</v>
      </c>
      <c r="B26" s="58">
        <v>26.8</v>
      </c>
      <c r="C26" s="56">
        <v>22.4</v>
      </c>
      <c r="D26" s="56">
        <v>21.8</v>
      </c>
      <c r="E26" s="57">
        <v>21.6</v>
      </c>
      <c r="F26" s="58">
        <v>39.9</v>
      </c>
      <c r="G26" s="46">
        <v>37.299999999999997</v>
      </c>
      <c r="H26" s="56">
        <v>18.899999999999999</v>
      </c>
      <c r="I26" s="56">
        <v>18</v>
      </c>
      <c r="J26" s="59">
        <v>16.5</v>
      </c>
      <c r="K26" s="104" t="s">
        <v>262</v>
      </c>
      <c r="L26" s="46">
        <v>51.4</v>
      </c>
      <c r="M26" s="105">
        <v>115.9</v>
      </c>
      <c r="N26" s="46">
        <v>79.8</v>
      </c>
      <c r="O26" s="56">
        <v>21.6</v>
      </c>
      <c r="P26" s="56">
        <v>18.8</v>
      </c>
      <c r="Q26" s="57">
        <v>19.899999999999999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14.968</v>
      </c>
      <c r="C30" s="39">
        <v>20.369</v>
      </c>
      <c r="D30" s="39">
        <v>23.834</v>
      </c>
      <c r="E30" s="490">
        <v>25.245999999999999</v>
      </c>
      <c r="F30" s="491"/>
      <c r="G30" s="52">
        <v>12.113</v>
      </c>
      <c r="H30" s="39">
        <v>14.255000000000001</v>
      </c>
      <c r="I30" s="39">
        <v>24.643000000000001</v>
      </c>
      <c r="J30" s="490">
        <v>33.076000000000001</v>
      </c>
      <c r="K30" s="492"/>
      <c r="L30" s="491"/>
      <c r="M30" s="52">
        <v>0.97299999999999998</v>
      </c>
      <c r="N30" s="39">
        <v>5.6360000000000001</v>
      </c>
      <c r="O30" s="490">
        <v>9.4930000000000003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37">
        <v>60</v>
      </c>
      <c r="C32" s="38">
        <v>70</v>
      </c>
      <c r="D32" s="38">
        <v>25</v>
      </c>
      <c r="E32" s="38">
        <v>12</v>
      </c>
      <c r="F32" s="63">
        <v>12</v>
      </c>
      <c r="G32" s="37">
        <v>10</v>
      </c>
      <c r="H32" s="38">
        <v>700</v>
      </c>
      <c r="I32" s="38">
        <v>3200</v>
      </c>
      <c r="J32" s="38">
        <v>20</v>
      </c>
      <c r="K32" s="38">
        <v>15</v>
      </c>
      <c r="L32" s="43">
        <v>15</v>
      </c>
      <c r="M32" s="37">
        <v>480</v>
      </c>
      <c r="N32" s="38">
        <v>200</v>
      </c>
      <c r="O32" s="38">
        <v>90</v>
      </c>
      <c r="P32" s="38">
        <v>90</v>
      </c>
      <c r="Q32" s="43">
        <v>100</v>
      </c>
      <c r="R32" s="49"/>
    </row>
    <row r="33" spans="1:18" ht="11.25" customHeight="1" thickBot="1" x14ac:dyDescent="0.2">
      <c r="A33" s="85" t="s">
        <v>28</v>
      </c>
      <c r="B33" s="99">
        <v>29.7</v>
      </c>
      <c r="C33" s="88">
        <v>32.1</v>
      </c>
      <c r="D33" s="88">
        <v>21.6</v>
      </c>
      <c r="E33" s="88">
        <v>16.100000000000001</v>
      </c>
      <c r="F33" s="89">
        <v>14.8</v>
      </c>
      <c r="G33" s="99">
        <v>23.2</v>
      </c>
      <c r="H33" s="88">
        <v>46.1</v>
      </c>
      <c r="I33" s="88">
        <v>109.7</v>
      </c>
      <c r="J33" s="88">
        <v>20.5</v>
      </c>
      <c r="K33" s="88">
        <v>18.399999999999999</v>
      </c>
      <c r="L33" s="93">
        <v>18.399999999999999</v>
      </c>
      <c r="M33" s="88">
        <v>36.4</v>
      </c>
      <c r="N33" s="88">
        <v>29.4</v>
      </c>
      <c r="O33" s="88">
        <v>27.3</v>
      </c>
      <c r="P33" s="88">
        <v>27.2</v>
      </c>
      <c r="Q33" s="93">
        <v>27.4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19.236000000000001</v>
      </c>
      <c r="C37" s="139">
        <v>19.850000000000001</v>
      </c>
      <c r="D37" s="139">
        <v>24.13</v>
      </c>
      <c r="E37" s="139">
        <v>24.420999999999999</v>
      </c>
      <c r="F37" s="139">
        <v>26.335000000000001</v>
      </c>
      <c r="G37" s="497">
        <v>36.616</v>
      </c>
      <c r="H37" s="498"/>
      <c r="I37" s="499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213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40" t="s">
        <v>116</v>
      </c>
      <c r="N38" s="41" t="s">
        <v>116</v>
      </c>
      <c r="O38" s="41" t="s">
        <v>116</v>
      </c>
      <c r="P38" s="42" t="s">
        <v>116</v>
      </c>
      <c r="Q38" s="50"/>
    </row>
    <row r="39" spans="1:18" ht="11.25" customHeight="1" x14ac:dyDescent="0.15">
      <c r="A39" s="86" t="s">
        <v>27</v>
      </c>
      <c r="B39" s="107" t="s">
        <v>262</v>
      </c>
      <c r="C39" s="108">
        <v>1000</v>
      </c>
      <c r="D39" s="108">
        <v>800</v>
      </c>
      <c r="E39" s="108">
        <v>400</v>
      </c>
      <c r="F39" s="108">
        <v>1800</v>
      </c>
      <c r="G39" s="108">
        <v>600</v>
      </c>
      <c r="H39" s="108">
        <v>750</v>
      </c>
      <c r="I39" s="108">
        <v>1000</v>
      </c>
      <c r="J39" s="108" t="s">
        <v>262</v>
      </c>
      <c r="K39" s="108" t="s">
        <v>261</v>
      </c>
      <c r="L39" s="131" t="s">
        <v>261</v>
      </c>
      <c r="M39" s="37">
        <v>500</v>
      </c>
      <c r="N39" s="38">
        <v>150</v>
      </c>
      <c r="O39" s="38">
        <v>2500</v>
      </c>
      <c r="P39" s="43">
        <v>750</v>
      </c>
      <c r="Q39" s="50"/>
    </row>
    <row r="40" spans="1:18" ht="11.25" customHeight="1" thickBot="1" x14ac:dyDescent="0.2">
      <c r="A40" s="87" t="s">
        <v>28</v>
      </c>
      <c r="B40" s="140" t="s">
        <v>262</v>
      </c>
      <c r="C40" s="142">
        <v>87.6</v>
      </c>
      <c r="D40" s="142">
        <v>91.2</v>
      </c>
      <c r="E40" s="142">
        <v>61.3</v>
      </c>
      <c r="F40" s="141">
        <v>105.4</v>
      </c>
      <c r="G40" s="112">
        <v>38.799999999999997</v>
      </c>
      <c r="H40" s="112">
        <v>52.4</v>
      </c>
      <c r="I40" s="142">
        <v>69.2</v>
      </c>
      <c r="J40" s="113" t="s">
        <v>261</v>
      </c>
      <c r="K40" s="113" t="s">
        <v>261</v>
      </c>
      <c r="L40" s="132" t="s">
        <v>261</v>
      </c>
      <c r="M40" s="99">
        <v>34.700000000000003</v>
      </c>
      <c r="N40" s="88">
        <v>28.6</v>
      </c>
      <c r="O40" s="88">
        <v>52.8</v>
      </c>
      <c r="P40" s="93">
        <v>46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144">
        <v>5.1470000000000002</v>
      </c>
      <c r="K44" s="74">
        <v>10.916</v>
      </c>
      <c r="L44" s="468">
        <v>20.652000000000001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107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68">
        <v>20</v>
      </c>
      <c r="K46" s="38">
        <v>12</v>
      </c>
      <c r="L46" s="38">
        <v>12</v>
      </c>
      <c r="M46" s="38">
        <v>15</v>
      </c>
      <c r="N46" s="43">
        <v>12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21.7</v>
      </c>
      <c r="K47" s="46">
        <v>22.3</v>
      </c>
      <c r="L47" s="46">
        <v>21.6</v>
      </c>
      <c r="M47" s="46">
        <v>21.4</v>
      </c>
      <c r="N47" s="106">
        <v>21.3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17.649999999999999</v>
      </c>
      <c r="D51" s="469"/>
      <c r="E51" s="470"/>
      <c r="F51" s="482">
        <v>17.745000000000001</v>
      </c>
      <c r="G51" s="469"/>
      <c r="H51" s="483"/>
      <c r="I51" s="468">
        <v>7.5629999999999997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297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38">
        <v>220</v>
      </c>
      <c r="D53" s="63">
        <v>200</v>
      </c>
      <c r="E53" s="75" t="s">
        <v>29</v>
      </c>
      <c r="F53" s="107" t="s">
        <v>262</v>
      </c>
      <c r="G53" s="68">
        <v>250</v>
      </c>
      <c r="H53" s="68">
        <v>250</v>
      </c>
      <c r="I53" s="38">
        <v>220</v>
      </c>
      <c r="J53" s="38">
        <v>280</v>
      </c>
      <c r="K53" s="43">
        <v>300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32.799999999999997</v>
      </c>
      <c r="D54" s="69">
        <v>32.9</v>
      </c>
      <c r="E54" s="70" t="s">
        <v>29</v>
      </c>
      <c r="F54" s="120" t="s">
        <v>261</v>
      </c>
      <c r="G54" s="100">
        <v>25.4</v>
      </c>
      <c r="H54" s="94">
        <v>26.7</v>
      </c>
      <c r="I54" s="56">
        <v>25.5</v>
      </c>
      <c r="J54" s="71">
        <v>26.8</v>
      </c>
      <c r="K54" s="57">
        <v>28.2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M35:P35"/>
    <mergeCell ref="G37:I37"/>
    <mergeCell ref="M52:R55"/>
    <mergeCell ref="G43:I43"/>
    <mergeCell ref="L43:N43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G44:I44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20" zoomScaleNormal="12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44389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14.058999999999999</v>
      </c>
      <c r="E9" s="468">
        <v>17.332999999999998</v>
      </c>
      <c r="F9" s="469"/>
      <c r="G9" s="470"/>
      <c r="H9" s="285" t="s">
        <v>29</v>
      </c>
      <c r="I9" s="76" t="s">
        <v>29</v>
      </c>
      <c r="J9" s="74">
        <v>12.084</v>
      </c>
      <c r="K9" s="468">
        <v>18.294</v>
      </c>
      <c r="L9" s="469"/>
      <c r="M9" s="470"/>
      <c r="N9" s="73" t="s">
        <v>29</v>
      </c>
      <c r="O9" s="74">
        <v>16.443000000000001</v>
      </c>
      <c r="P9" s="468">
        <v>23.768000000000001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108">
        <v>850</v>
      </c>
      <c r="E11" s="108">
        <v>800</v>
      </c>
      <c r="F11" s="108">
        <v>800</v>
      </c>
      <c r="G11" s="194">
        <v>1100</v>
      </c>
      <c r="H11" s="37" t="s">
        <v>29</v>
      </c>
      <c r="I11" s="38" t="s">
        <v>29</v>
      </c>
      <c r="J11" s="108">
        <v>380</v>
      </c>
      <c r="K11" s="108">
        <v>150</v>
      </c>
      <c r="L11" s="108">
        <v>150</v>
      </c>
      <c r="M11" s="194">
        <v>150</v>
      </c>
      <c r="N11" s="37" t="s">
        <v>316</v>
      </c>
      <c r="O11" s="108">
        <v>150</v>
      </c>
      <c r="P11" s="108">
        <v>120</v>
      </c>
      <c r="Q11" s="108">
        <v>600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36.200000000000003</v>
      </c>
      <c r="E12" s="90">
        <v>45.8</v>
      </c>
      <c r="F12" s="90">
        <v>50.6</v>
      </c>
      <c r="G12" s="137">
        <v>58.9</v>
      </c>
      <c r="H12" s="44" t="s">
        <v>29</v>
      </c>
      <c r="I12" s="45" t="s">
        <v>29</v>
      </c>
      <c r="J12" s="69">
        <v>26.6</v>
      </c>
      <c r="K12" s="90">
        <v>22.5</v>
      </c>
      <c r="L12" s="90">
        <v>22.3</v>
      </c>
      <c r="M12" s="91">
        <v>22.1</v>
      </c>
      <c r="N12" s="44" t="s">
        <v>29</v>
      </c>
      <c r="O12" s="69">
        <v>32.799999999999997</v>
      </c>
      <c r="P12" s="69">
        <v>26.9</v>
      </c>
      <c r="Q12" s="69">
        <v>36.700000000000003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363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3.9169999999999998</v>
      </c>
      <c r="C16" s="126">
        <v>8.8740000000000006</v>
      </c>
      <c r="D16" s="286">
        <v>18.707000000000001</v>
      </c>
      <c r="E16" s="74">
        <v>21.454999999999998</v>
      </c>
      <c r="F16" s="468">
        <v>23.63</v>
      </c>
      <c r="G16" s="469"/>
      <c r="H16" s="470"/>
      <c r="I16" s="73">
        <v>4.9329999999999998</v>
      </c>
      <c r="J16" s="74">
        <v>15.147</v>
      </c>
      <c r="K16" s="74">
        <v>15.147</v>
      </c>
      <c r="L16" s="500">
        <v>21.068000000000001</v>
      </c>
      <c r="M16" s="501"/>
      <c r="N16" s="502"/>
      <c r="O16" s="482">
        <v>14.686</v>
      </c>
      <c r="P16" s="483"/>
      <c r="Q16" s="75">
        <v>12.205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108">
        <v>12</v>
      </c>
      <c r="C18" s="195">
        <v>8</v>
      </c>
      <c r="D18" s="107">
        <v>2800</v>
      </c>
      <c r="E18" s="108">
        <v>2500</v>
      </c>
      <c r="F18" s="108">
        <v>12</v>
      </c>
      <c r="G18" s="108">
        <v>15</v>
      </c>
      <c r="H18" s="194">
        <v>15</v>
      </c>
      <c r="I18" s="108">
        <v>15</v>
      </c>
      <c r="J18" s="108">
        <v>170</v>
      </c>
      <c r="K18" s="108">
        <v>2200</v>
      </c>
      <c r="L18" s="108">
        <v>10</v>
      </c>
      <c r="M18" s="108">
        <v>10</v>
      </c>
      <c r="N18" s="108">
        <v>10</v>
      </c>
      <c r="O18" s="196">
        <v>480</v>
      </c>
      <c r="P18" s="108">
        <v>500</v>
      </c>
      <c r="Q18" s="194">
        <v>150</v>
      </c>
      <c r="R18" s="50"/>
    </row>
    <row r="19" spans="1:18" ht="11.25" customHeight="1" thickBot="1" x14ac:dyDescent="0.2">
      <c r="A19" s="80" t="s">
        <v>28</v>
      </c>
      <c r="B19" s="88">
        <v>15.3</v>
      </c>
      <c r="C19" s="88">
        <v>16.8</v>
      </c>
      <c r="D19" s="88">
        <v>67.400000000000006</v>
      </c>
      <c r="E19" s="88">
        <v>66.099999999999994</v>
      </c>
      <c r="F19" s="71">
        <v>12.6</v>
      </c>
      <c r="G19" s="71">
        <v>12.4</v>
      </c>
      <c r="H19" s="101">
        <v>12.3</v>
      </c>
      <c r="I19" s="88">
        <v>18.100000000000001</v>
      </c>
      <c r="J19" s="88">
        <v>22.5</v>
      </c>
      <c r="K19" s="88">
        <v>44.8</v>
      </c>
      <c r="L19" s="71">
        <v>13</v>
      </c>
      <c r="M19" s="71">
        <v>12.7</v>
      </c>
      <c r="N19" s="102">
        <v>12.4</v>
      </c>
      <c r="O19" s="103">
        <v>42.2</v>
      </c>
      <c r="P19" s="71">
        <v>44.3</v>
      </c>
      <c r="Q19" s="92">
        <v>35.1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334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4.8769999999999998</v>
      </c>
      <c r="C23" s="468">
        <v>10.102</v>
      </c>
      <c r="D23" s="469"/>
      <c r="E23" s="470"/>
      <c r="F23" s="73">
        <v>6.1630000000000003</v>
      </c>
      <c r="G23" s="74">
        <v>7.6029999999999998</v>
      </c>
      <c r="H23" s="468">
        <v>6.992</v>
      </c>
      <c r="I23" s="469"/>
      <c r="J23" s="470"/>
      <c r="K23" s="73">
        <v>22.728999999999999</v>
      </c>
      <c r="L23" s="74">
        <v>31.047999999999998</v>
      </c>
      <c r="M23" s="97">
        <v>28.831</v>
      </c>
      <c r="N23" s="74">
        <v>34.561999999999998</v>
      </c>
      <c r="O23" s="468">
        <v>40.21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335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196">
        <v>20</v>
      </c>
      <c r="C25" s="108">
        <v>12</v>
      </c>
      <c r="D25" s="108">
        <v>12</v>
      </c>
      <c r="E25" s="194">
        <v>15</v>
      </c>
      <c r="F25" s="196">
        <v>250</v>
      </c>
      <c r="G25" s="108">
        <v>800</v>
      </c>
      <c r="H25" s="108">
        <v>15</v>
      </c>
      <c r="I25" s="108">
        <v>15</v>
      </c>
      <c r="J25" s="131">
        <v>15</v>
      </c>
      <c r="K25" s="37" t="s">
        <v>262</v>
      </c>
      <c r="L25" s="108">
        <v>700</v>
      </c>
      <c r="M25" s="118">
        <v>2200</v>
      </c>
      <c r="N25" s="108">
        <v>2000</v>
      </c>
      <c r="O25" s="108">
        <v>8</v>
      </c>
      <c r="P25" s="108">
        <v>8</v>
      </c>
      <c r="Q25" s="194">
        <v>10</v>
      </c>
      <c r="R25" s="50"/>
    </row>
    <row r="26" spans="1:18" ht="11.25" customHeight="1" thickBot="1" x14ac:dyDescent="0.2">
      <c r="A26" s="80" t="s">
        <v>28</v>
      </c>
      <c r="B26" s="58">
        <v>23.5</v>
      </c>
      <c r="C26" s="56">
        <v>21.2</v>
      </c>
      <c r="D26" s="56">
        <v>21.3</v>
      </c>
      <c r="E26" s="57">
        <v>21.1</v>
      </c>
      <c r="F26" s="58">
        <v>26.4</v>
      </c>
      <c r="G26" s="46">
        <v>38.700000000000003</v>
      </c>
      <c r="H26" s="56">
        <v>15.7</v>
      </c>
      <c r="I26" s="56">
        <v>15.8</v>
      </c>
      <c r="J26" s="59">
        <v>16.399999999999999</v>
      </c>
      <c r="K26" s="104" t="s">
        <v>262</v>
      </c>
      <c r="L26" s="46">
        <v>42.3</v>
      </c>
      <c r="M26" s="105">
        <v>116.5</v>
      </c>
      <c r="N26" s="46">
        <v>60.3</v>
      </c>
      <c r="O26" s="56">
        <v>16.399999999999999</v>
      </c>
      <c r="P26" s="56">
        <v>15.6</v>
      </c>
      <c r="Q26" s="57">
        <v>15.1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13.238</v>
      </c>
      <c r="C30" s="39">
        <v>19.625</v>
      </c>
      <c r="D30" s="39">
        <v>23.545000000000002</v>
      </c>
      <c r="E30" s="490">
        <v>23.962</v>
      </c>
      <c r="F30" s="491"/>
      <c r="G30" s="52">
        <v>12.004</v>
      </c>
      <c r="H30" s="39">
        <v>13.813000000000001</v>
      </c>
      <c r="I30" s="39">
        <v>24.21</v>
      </c>
      <c r="J30" s="490">
        <v>28.91</v>
      </c>
      <c r="K30" s="492"/>
      <c r="L30" s="491"/>
      <c r="M30" s="52">
        <v>0.623</v>
      </c>
      <c r="N30" s="39">
        <v>3.6280000000000001</v>
      </c>
      <c r="O30" s="490">
        <v>7.8659999999999997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196">
        <v>15</v>
      </c>
      <c r="C32" s="108">
        <v>40</v>
      </c>
      <c r="D32" s="108">
        <v>25</v>
      </c>
      <c r="E32" s="108">
        <v>8</v>
      </c>
      <c r="F32" s="131">
        <v>8</v>
      </c>
      <c r="G32" s="196">
        <v>12</v>
      </c>
      <c r="H32" s="108">
        <v>700</v>
      </c>
      <c r="I32" s="108">
        <v>3000</v>
      </c>
      <c r="J32" s="108">
        <v>25</v>
      </c>
      <c r="K32" s="108">
        <v>20</v>
      </c>
      <c r="L32" s="194">
        <v>20</v>
      </c>
      <c r="M32" s="196">
        <v>420</v>
      </c>
      <c r="N32" s="108">
        <v>150</v>
      </c>
      <c r="O32" s="108">
        <v>100</v>
      </c>
      <c r="P32" s="108">
        <v>130</v>
      </c>
      <c r="Q32" s="194">
        <v>140</v>
      </c>
      <c r="R32" s="199"/>
    </row>
    <row r="33" spans="1:18" ht="11.25" customHeight="1" thickBot="1" x14ac:dyDescent="0.2">
      <c r="A33" s="85" t="s">
        <v>28</v>
      </c>
      <c r="B33" s="99">
        <v>24.2</v>
      </c>
      <c r="C33" s="88">
        <v>25.7</v>
      </c>
      <c r="D33" s="88">
        <v>21.1</v>
      </c>
      <c r="E33" s="88">
        <v>11.5</v>
      </c>
      <c r="F33" s="89">
        <v>11.3</v>
      </c>
      <c r="G33" s="99">
        <v>27</v>
      </c>
      <c r="H33" s="88">
        <v>65.2</v>
      </c>
      <c r="I33" s="88">
        <v>118.3</v>
      </c>
      <c r="J33" s="88">
        <v>23.6</v>
      </c>
      <c r="K33" s="88">
        <v>22.4</v>
      </c>
      <c r="L33" s="93">
        <v>22.1</v>
      </c>
      <c r="M33" s="88">
        <v>42.2</v>
      </c>
      <c r="N33" s="88">
        <v>29.1</v>
      </c>
      <c r="O33" s="88">
        <v>30.8</v>
      </c>
      <c r="P33" s="88">
        <v>31.6</v>
      </c>
      <c r="Q33" s="93">
        <v>32.5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16.849</v>
      </c>
      <c r="C37" s="139">
        <v>21.393999999999998</v>
      </c>
      <c r="D37" s="139">
        <v>23.050999999999998</v>
      </c>
      <c r="E37" s="139">
        <v>23.364999999999998</v>
      </c>
      <c r="F37" s="139">
        <v>27.145</v>
      </c>
      <c r="G37" s="505">
        <v>37</v>
      </c>
      <c r="H37" s="506"/>
      <c r="I37" s="507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50"/>
    </row>
    <row r="39" spans="1:18" ht="11.25" customHeight="1" x14ac:dyDescent="0.15">
      <c r="A39" s="86" t="s">
        <v>27</v>
      </c>
      <c r="B39" s="107">
        <v>300</v>
      </c>
      <c r="C39" s="108">
        <v>400</v>
      </c>
      <c r="D39" s="108">
        <v>90</v>
      </c>
      <c r="E39" s="108">
        <v>140</v>
      </c>
      <c r="F39" s="108">
        <v>1100</v>
      </c>
      <c r="G39" s="108">
        <v>750</v>
      </c>
      <c r="H39" s="108">
        <v>900</v>
      </c>
      <c r="I39" s="108">
        <v>1100</v>
      </c>
      <c r="J39" s="108" t="s">
        <v>262</v>
      </c>
      <c r="K39" s="108" t="s">
        <v>261</v>
      </c>
      <c r="L39" s="131" t="s">
        <v>261</v>
      </c>
      <c r="M39" s="196">
        <v>850</v>
      </c>
      <c r="N39" s="108">
        <v>150</v>
      </c>
      <c r="O39" s="108">
        <v>2200</v>
      </c>
      <c r="P39" s="194" t="s">
        <v>116</v>
      </c>
      <c r="Q39" s="50"/>
    </row>
    <row r="40" spans="1:18" ht="11.25" customHeight="1" thickBot="1" x14ac:dyDescent="0.2">
      <c r="A40" s="87" t="s">
        <v>28</v>
      </c>
      <c r="B40" s="140">
        <v>44.1</v>
      </c>
      <c r="C40" s="142">
        <v>37.9</v>
      </c>
      <c r="D40" s="142">
        <v>36.1</v>
      </c>
      <c r="E40" s="142">
        <v>41.7</v>
      </c>
      <c r="F40" s="141">
        <v>63.6</v>
      </c>
      <c r="G40" s="142">
        <v>53.2</v>
      </c>
      <c r="H40" s="142">
        <v>58.6</v>
      </c>
      <c r="I40" s="142">
        <v>62.1</v>
      </c>
      <c r="J40" s="113" t="s">
        <v>261</v>
      </c>
      <c r="K40" s="113" t="s">
        <v>261</v>
      </c>
      <c r="L40" s="132" t="s">
        <v>261</v>
      </c>
      <c r="M40" s="99">
        <v>48.5</v>
      </c>
      <c r="N40" s="88">
        <v>32</v>
      </c>
      <c r="O40" s="88">
        <v>86.9</v>
      </c>
      <c r="P40" s="93" t="s">
        <v>116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286">
        <v>5.0049999999999999</v>
      </c>
      <c r="K44" s="74">
        <v>10.868</v>
      </c>
      <c r="L44" s="468">
        <v>19.754000000000001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12</v>
      </c>
      <c r="K46" s="108">
        <v>12</v>
      </c>
      <c r="L46" s="108">
        <v>15</v>
      </c>
      <c r="M46" s="108">
        <v>15</v>
      </c>
      <c r="N46" s="194">
        <v>15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21.8</v>
      </c>
      <c r="K47" s="46">
        <v>23.3</v>
      </c>
      <c r="L47" s="46">
        <v>22.2</v>
      </c>
      <c r="M47" s="46">
        <v>21.9</v>
      </c>
      <c r="N47" s="106">
        <v>20.8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14.77</v>
      </c>
      <c r="D51" s="469"/>
      <c r="E51" s="470"/>
      <c r="F51" s="482">
        <v>15.327</v>
      </c>
      <c r="G51" s="469"/>
      <c r="H51" s="483"/>
      <c r="I51" s="468">
        <v>6.6970000000000001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361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108">
        <v>250</v>
      </c>
      <c r="D53" s="131">
        <v>170</v>
      </c>
      <c r="E53" s="75" t="s">
        <v>29</v>
      </c>
      <c r="F53" s="107">
        <v>20</v>
      </c>
      <c r="G53" s="107">
        <v>30</v>
      </c>
      <c r="H53" s="107">
        <v>35</v>
      </c>
      <c r="I53" s="108">
        <v>100</v>
      </c>
      <c r="J53" s="108">
        <v>110</v>
      </c>
      <c r="K53" s="194">
        <v>110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29.4</v>
      </c>
      <c r="D54" s="69">
        <v>30.5</v>
      </c>
      <c r="E54" s="70" t="s">
        <v>29</v>
      </c>
      <c r="F54" s="191">
        <v>15.7</v>
      </c>
      <c r="G54" s="100">
        <v>15.4</v>
      </c>
      <c r="H54" s="94">
        <v>15.3</v>
      </c>
      <c r="I54" s="56">
        <v>19.8</v>
      </c>
      <c r="J54" s="71">
        <v>19.600000000000001</v>
      </c>
      <c r="K54" s="57">
        <v>19.5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2" zoomScale="120" zoomScaleNormal="12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44396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13.98</v>
      </c>
      <c r="E9" s="468">
        <v>16.943999999999999</v>
      </c>
      <c r="F9" s="469"/>
      <c r="G9" s="470"/>
      <c r="H9" s="288" t="s">
        <v>29</v>
      </c>
      <c r="I9" s="76" t="s">
        <v>29</v>
      </c>
      <c r="J9" s="74">
        <v>11.935</v>
      </c>
      <c r="K9" s="468">
        <v>17.425000000000001</v>
      </c>
      <c r="L9" s="469"/>
      <c r="M9" s="470"/>
      <c r="N9" s="73" t="s">
        <v>29</v>
      </c>
      <c r="O9" s="74">
        <v>16.452999999999999</v>
      </c>
      <c r="P9" s="468">
        <v>23.742999999999999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108">
        <v>900</v>
      </c>
      <c r="E11" s="108">
        <v>800</v>
      </c>
      <c r="F11" s="108">
        <v>900</v>
      </c>
      <c r="G11" s="194">
        <v>1000</v>
      </c>
      <c r="H11" s="37" t="s">
        <v>29</v>
      </c>
      <c r="I11" s="38" t="s">
        <v>29</v>
      </c>
      <c r="J11" s="108">
        <v>380</v>
      </c>
      <c r="K11" s="108">
        <v>120</v>
      </c>
      <c r="L11" s="108">
        <v>150</v>
      </c>
      <c r="M11" s="194">
        <v>140</v>
      </c>
      <c r="N11" s="37" t="s">
        <v>316</v>
      </c>
      <c r="O11" s="108">
        <v>160</v>
      </c>
      <c r="P11" s="108">
        <v>230</v>
      </c>
      <c r="Q11" s="108">
        <v>500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50.7</v>
      </c>
      <c r="E12" s="90">
        <v>59.6</v>
      </c>
      <c r="F12" s="90">
        <v>66.2</v>
      </c>
      <c r="G12" s="137">
        <v>68.7</v>
      </c>
      <c r="H12" s="44" t="s">
        <v>29</v>
      </c>
      <c r="I12" s="45" t="s">
        <v>29</v>
      </c>
      <c r="J12" s="69">
        <v>37.799999999999997</v>
      </c>
      <c r="K12" s="90">
        <v>35.9</v>
      </c>
      <c r="L12" s="90">
        <v>32.1</v>
      </c>
      <c r="M12" s="91">
        <v>33.299999999999997</v>
      </c>
      <c r="N12" s="44" t="s">
        <v>29</v>
      </c>
      <c r="O12" s="69">
        <v>16.899999999999999</v>
      </c>
      <c r="P12" s="69">
        <v>30.2</v>
      </c>
      <c r="Q12" s="69">
        <v>35.4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363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3.96</v>
      </c>
      <c r="C16" s="126">
        <v>9.8000000000000007</v>
      </c>
      <c r="D16" s="289">
        <v>19.128</v>
      </c>
      <c r="E16" s="74" t="s">
        <v>116</v>
      </c>
      <c r="F16" s="468">
        <v>23.286999999999999</v>
      </c>
      <c r="G16" s="469"/>
      <c r="H16" s="470"/>
      <c r="I16" s="73">
        <v>6.7149999999999999</v>
      </c>
      <c r="J16" s="74">
        <v>16.036999999999999</v>
      </c>
      <c r="K16" s="74">
        <v>19.818999999999999</v>
      </c>
      <c r="L16" s="500">
        <v>20.593</v>
      </c>
      <c r="M16" s="501"/>
      <c r="N16" s="502"/>
      <c r="O16" s="482">
        <v>15.263999999999999</v>
      </c>
      <c r="P16" s="483"/>
      <c r="Q16" s="75">
        <v>11.742000000000001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108">
        <v>5</v>
      </c>
      <c r="C18" s="195">
        <v>10</v>
      </c>
      <c r="D18" s="107">
        <v>3000</v>
      </c>
      <c r="E18" s="108" t="s">
        <v>116</v>
      </c>
      <c r="F18" s="108">
        <v>12</v>
      </c>
      <c r="G18" s="108">
        <v>15</v>
      </c>
      <c r="H18" s="194">
        <v>12</v>
      </c>
      <c r="I18" s="108">
        <v>20</v>
      </c>
      <c r="J18" s="108">
        <v>210</v>
      </c>
      <c r="K18" s="108">
        <v>2200</v>
      </c>
      <c r="L18" s="108">
        <v>10</v>
      </c>
      <c r="M18" s="108">
        <v>10</v>
      </c>
      <c r="N18" s="108">
        <v>10</v>
      </c>
      <c r="O18" s="196">
        <v>450</v>
      </c>
      <c r="P18" s="108">
        <v>500</v>
      </c>
      <c r="Q18" s="194">
        <v>130</v>
      </c>
      <c r="R18" s="50"/>
    </row>
    <row r="19" spans="1:18" ht="11.25" customHeight="1" thickBot="1" x14ac:dyDescent="0.2">
      <c r="A19" s="80" t="s">
        <v>28</v>
      </c>
      <c r="B19" s="88">
        <v>17.5</v>
      </c>
      <c r="C19" s="88">
        <v>23</v>
      </c>
      <c r="D19" s="88">
        <v>76.599999999999994</v>
      </c>
      <c r="E19" s="88" t="s">
        <v>116</v>
      </c>
      <c r="F19" s="71">
        <v>16.3</v>
      </c>
      <c r="G19" s="71">
        <v>15.5</v>
      </c>
      <c r="H19" s="101">
        <v>15.1</v>
      </c>
      <c r="I19" s="88">
        <v>13.3</v>
      </c>
      <c r="J19" s="88">
        <v>33.299999999999997</v>
      </c>
      <c r="K19" s="88">
        <v>56.8</v>
      </c>
      <c r="L19" s="71">
        <v>16</v>
      </c>
      <c r="M19" s="71">
        <v>18.100000000000001</v>
      </c>
      <c r="N19" s="102">
        <v>17.399999999999999</v>
      </c>
      <c r="O19" s="103">
        <v>59.7</v>
      </c>
      <c r="P19" s="71">
        <v>59.2</v>
      </c>
      <c r="Q19" s="92">
        <v>47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334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5.56</v>
      </c>
      <c r="C23" s="468">
        <v>9.7370000000000001</v>
      </c>
      <c r="D23" s="469"/>
      <c r="E23" s="470"/>
      <c r="F23" s="73">
        <v>6.3019999999999996</v>
      </c>
      <c r="G23" s="74">
        <v>7.641</v>
      </c>
      <c r="H23" s="468">
        <v>7.0279999999999996</v>
      </c>
      <c r="I23" s="469"/>
      <c r="J23" s="470"/>
      <c r="K23" s="73">
        <v>22.728999999999999</v>
      </c>
      <c r="L23" s="74">
        <v>31.108000000000001</v>
      </c>
      <c r="M23" s="97">
        <v>28.777000000000001</v>
      </c>
      <c r="N23" s="74">
        <v>34.537999999999997</v>
      </c>
      <c r="O23" s="468">
        <v>40.218000000000004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335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196">
        <v>20</v>
      </c>
      <c r="C25" s="108">
        <v>15</v>
      </c>
      <c r="D25" s="108">
        <v>15</v>
      </c>
      <c r="E25" s="194">
        <v>20</v>
      </c>
      <c r="F25" s="196">
        <v>250</v>
      </c>
      <c r="G25" s="108">
        <v>900</v>
      </c>
      <c r="H25" s="108">
        <v>15</v>
      </c>
      <c r="I25" s="108">
        <v>12</v>
      </c>
      <c r="J25" s="131">
        <v>12</v>
      </c>
      <c r="K25" s="37" t="s">
        <v>262</v>
      </c>
      <c r="L25" s="108">
        <v>700</v>
      </c>
      <c r="M25" s="118">
        <v>2500</v>
      </c>
      <c r="N25" s="108">
        <v>2600</v>
      </c>
      <c r="O25" s="108">
        <v>10</v>
      </c>
      <c r="P25" s="108">
        <v>10</v>
      </c>
      <c r="Q25" s="194">
        <v>10</v>
      </c>
      <c r="R25" s="50"/>
    </row>
    <row r="26" spans="1:18" ht="11.25" customHeight="1" thickBot="1" x14ac:dyDescent="0.2">
      <c r="A26" s="80" t="s">
        <v>28</v>
      </c>
      <c r="B26" s="58">
        <v>23.6</v>
      </c>
      <c r="C26" s="56">
        <v>19.3</v>
      </c>
      <c r="D26" s="56">
        <v>19</v>
      </c>
      <c r="E26" s="57">
        <v>19.100000000000001</v>
      </c>
      <c r="F26" s="58">
        <v>29.9</v>
      </c>
      <c r="G26" s="46">
        <v>38.299999999999997</v>
      </c>
      <c r="H26" s="56">
        <v>20.9</v>
      </c>
      <c r="I26" s="56">
        <v>17.3</v>
      </c>
      <c r="J26" s="59">
        <v>16.899999999999999</v>
      </c>
      <c r="K26" s="104" t="s">
        <v>262</v>
      </c>
      <c r="L26" s="46">
        <v>76.3</v>
      </c>
      <c r="M26" s="105">
        <v>143.5</v>
      </c>
      <c r="N26" s="46">
        <v>108.1</v>
      </c>
      <c r="O26" s="56">
        <v>23.5</v>
      </c>
      <c r="P26" s="56">
        <v>18.8</v>
      </c>
      <c r="Q26" s="57">
        <v>17.899999999999999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14.423</v>
      </c>
      <c r="C30" s="39">
        <v>19.869</v>
      </c>
      <c r="D30" s="39">
        <v>23.605</v>
      </c>
      <c r="E30" s="490">
        <v>24.01</v>
      </c>
      <c r="F30" s="491"/>
      <c r="G30" s="52">
        <v>12.009</v>
      </c>
      <c r="H30" s="39">
        <v>14.006</v>
      </c>
      <c r="I30" s="39">
        <v>24.256</v>
      </c>
      <c r="J30" s="490">
        <v>28.95</v>
      </c>
      <c r="K30" s="492"/>
      <c r="L30" s="491"/>
      <c r="M30" s="52">
        <v>0.61299999999999999</v>
      </c>
      <c r="N30" s="39">
        <v>3.597</v>
      </c>
      <c r="O30" s="490">
        <v>7.5369999999999999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196">
        <v>20</v>
      </c>
      <c r="C32" s="108">
        <v>40</v>
      </c>
      <c r="D32" s="108">
        <v>25</v>
      </c>
      <c r="E32" s="108">
        <v>8</v>
      </c>
      <c r="F32" s="131">
        <v>8</v>
      </c>
      <c r="G32" s="196">
        <v>10</v>
      </c>
      <c r="H32" s="108">
        <v>1000</v>
      </c>
      <c r="I32" s="108">
        <v>3600</v>
      </c>
      <c r="J32" s="108">
        <v>20</v>
      </c>
      <c r="K32" s="108">
        <v>15</v>
      </c>
      <c r="L32" s="194">
        <v>15</v>
      </c>
      <c r="M32" s="196">
        <v>280</v>
      </c>
      <c r="N32" s="108">
        <v>150</v>
      </c>
      <c r="O32" s="108">
        <v>90</v>
      </c>
      <c r="P32" s="108">
        <v>150</v>
      </c>
      <c r="Q32" s="194">
        <v>140</v>
      </c>
      <c r="R32" s="199"/>
    </row>
    <row r="33" spans="1:18" ht="11.25" customHeight="1" thickBot="1" x14ac:dyDescent="0.2">
      <c r="A33" s="85" t="s">
        <v>28</v>
      </c>
      <c r="B33" s="99">
        <v>28.9</v>
      </c>
      <c r="C33" s="88">
        <v>28</v>
      </c>
      <c r="D33" s="88">
        <v>21.2</v>
      </c>
      <c r="E33" s="88">
        <v>12.9</v>
      </c>
      <c r="F33" s="89">
        <v>13.3</v>
      </c>
      <c r="G33" s="99">
        <v>22.1</v>
      </c>
      <c r="H33" s="88">
        <v>57.9</v>
      </c>
      <c r="I33" s="88">
        <v>109.4</v>
      </c>
      <c r="J33" s="88">
        <v>23.2</v>
      </c>
      <c r="K33" s="88">
        <v>17.8</v>
      </c>
      <c r="L33" s="93">
        <v>18</v>
      </c>
      <c r="M33" s="88">
        <v>31.1</v>
      </c>
      <c r="N33" s="88">
        <v>26.9</v>
      </c>
      <c r="O33" s="88">
        <v>25.7</v>
      </c>
      <c r="P33" s="88">
        <v>27.7</v>
      </c>
      <c r="Q33" s="93">
        <v>28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17.120999999999999</v>
      </c>
      <c r="C37" s="139">
        <v>21.289000000000001</v>
      </c>
      <c r="D37" s="139">
        <v>23.262</v>
      </c>
      <c r="E37" s="139">
        <v>23.611999999999998</v>
      </c>
      <c r="F37" s="139">
        <v>27.125</v>
      </c>
      <c r="G37" s="505">
        <v>36.941000000000003</v>
      </c>
      <c r="H37" s="506"/>
      <c r="I37" s="507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50"/>
    </row>
    <row r="39" spans="1:18" ht="11.25" customHeight="1" x14ac:dyDescent="0.15">
      <c r="A39" s="86" t="s">
        <v>27</v>
      </c>
      <c r="B39" s="107">
        <v>400</v>
      </c>
      <c r="C39" s="108">
        <v>700</v>
      </c>
      <c r="D39" s="108">
        <v>150</v>
      </c>
      <c r="E39" s="108">
        <v>180</v>
      </c>
      <c r="F39" s="108">
        <v>1300</v>
      </c>
      <c r="G39" s="108">
        <v>560</v>
      </c>
      <c r="H39" s="108">
        <v>1000</v>
      </c>
      <c r="I39" s="108">
        <v>1000</v>
      </c>
      <c r="J39" s="108" t="s">
        <v>262</v>
      </c>
      <c r="K39" s="108" t="s">
        <v>261</v>
      </c>
      <c r="L39" s="131" t="s">
        <v>261</v>
      </c>
      <c r="M39" s="196">
        <v>700</v>
      </c>
      <c r="N39" s="108">
        <v>200</v>
      </c>
      <c r="O39" s="108">
        <v>1600</v>
      </c>
      <c r="P39" s="194" t="s">
        <v>116</v>
      </c>
      <c r="Q39" s="50"/>
    </row>
    <row r="40" spans="1:18" ht="11.25" customHeight="1" thickBot="1" x14ac:dyDescent="0.2">
      <c r="A40" s="87" t="s">
        <v>28</v>
      </c>
      <c r="B40" s="140">
        <v>55.9</v>
      </c>
      <c r="C40" s="142">
        <v>65.2</v>
      </c>
      <c r="D40" s="142">
        <v>46.5</v>
      </c>
      <c r="E40" s="142">
        <v>51.4</v>
      </c>
      <c r="F40" s="141">
        <v>77</v>
      </c>
      <c r="G40" s="142">
        <v>50.8</v>
      </c>
      <c r="H40" s="142">
        <v>62.9</v>
      </c>
      <c r="I40" s="142">
        <v>62.4</v>
      </c>
      <c r="J40" s="113" t="s">
        <v>261</v>
      </c>
      <c r="K40" s="113" t="s">
        <v>261</v>
      </c>
      <c r="L40" s="132" t="s">
        <v>261</v>
      </c>
      <c r="M40" s="99">
        <v>45.5</v>
      </c>
      <c r="N40" s="88">
        <v>37.1</v>
      </c>
      <c r="O40" s="88">
        <v>50.1</v>
      </c>
      <c r="P40" s="93" t="s">
        <v>116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289">
        <v>5.032</v>
      </c>
      <c r="K44" s="74">
        <v>10.868</v>
      </c>
      <c r="L44" s="468">
        <v>18.225000000000001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>
        <v>10.791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20</v>
      </c>
      <c r="K46" s="108">
        <v>12</v>
      </c>
      <c r="L46" s="108">
        <v>12</v>
      </c>
      <c r="M46" s="108">
        <v>15</v>
      </c>
      <c r="N46" s="194">
        <v>15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23.2</v>
      </c>
      <c r="K47" s="46">
        <v>22.6</v>
      </c>
      <c r="L47" s="46">
        <v>22</v>
      </c>
      <c r="M47" s="46">
        <v>21.5</v>
      </c>
      <c r="N47" s="106">
        <v>21.3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11.488</v>
      </c>
      <c r="D51" s="469"/>
      <c r="E51" s="470"/>
      <c r="F51" s="482">
        <v>14.603999999999999</v>
      </c>
      <c r="G51" s="469"/>
      <c r="H51" s="483"/>
      <c r="I51" s="468">
        <v>6.726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368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108">
        <v>150</v>
      </c>
      <c r="D53" s="131">
        <v>160</v>
      </c>
      <c r="E53" s="75" t="s">
        <v>29</v>
      </c>
      <c r="F53" s="107">
        <v>20</v>
      </c>
      <c r="G53" s="107">
        <v>40</v>
      </c>
      <c r="H53" s="107">
        <v>70</v>
      </c>
      <c r="I53" s="108">
        <v>90</v>
      </c>
      <c r="J53" s="108">
        <v>100</v>
      </c>
      <c r="K53" s="194">
        <v>90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27.6</v>
      </c>
      <c r="D54" s="69">
        <v>30.1</v>
      </c>
      <c r="E54" s="70" t="s">
        <v>29</v>
      </c>
      <c r="F54" s="191">
        <v>21.4</v>
      </c>
      <c r="G54" s="100">
        <v>22</v>
      </c>
      <c r="H54" s="94">
        <v>16.7</v>
      </c>
      <c r="I54" s="56">
        <v>27.6</v>
      </c>
      <c r="J54" s="71">
        <v>24.3</v>
      </c>
      <c r="K54" s="57">
        <v>23.2</v>
      </c>
      <c r="L54" s="49"/>
      <c r="M54" s="461"/>
      <c r="N54" s="461"/>
      <c r="O54" s="461"/>
      <c r="P54" s="461"/>
      <c r="Q54" s="461"/>
      <c r="R54" s="461"/>
    </row>
    <row r="55" spans="1:18" ht="18.75" customHeight="1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20" zoomScaleNormal="12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44403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14.497999999999999</v>
      </c>
      <c r="E9" s="468">
        <v>17.600000000000001</v>
      </c>
      <c r="F9" s="469"/>
      <c r="G9" s="470"/>
      <c r="H9" s="290" t="s">
        <v>29</v>
      </c>
      <c r="I9" s="76" t="s">
        <v>29</v>
      </c>
      <c r="J9" s="74">
        <v>12.253</v>
      </c>
      <c r="K9" s="468">
        <v>18.344999999999999</v>
      </c>
      <c r="L9" s="469"/>
      <c r="M9" s="470"/>
      <c r="N9" s="73" t="s">
        <v>29</v>
      </c>
      <c r="O9" s="74">
        <v>16.321000000000002</v>
      </c>
      <c r="P9" s="468">
        <v>23.742999999999999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108">
        <v>800</v>
      </c>
      <c r="E11" s="108">
        <v>750</v>
      </c>
      <c r="F11" s="108">
        <v>800</v>
      </c>
      <c r="G11" s="194">
        <v>1000</v>
      </c>
      <c r="H11" s="37" t="s">
        <v>29</v>
      </c>
      <c r="I11" s="38" t="s">
        <v>29</v>
      </c>
      <c r="J11" s="108">
        <v>320</v>
      </c>
      <c r="K11" s="108">
        <v>150</v>
      </c>
      <c r="L11" s="108">
        <v>150</v>
      </c>
      <c r="M11" s="194">
        <v>150</v>
      </c>
      <c r="N11" s="37" t="s">
        <v>316</v>
      </c>
      <c r="O11" s="108">
        <v>160</v>
      </c>
      <c r="P11" s="108">
        <v>110</v>
      </c>
      <c r="Q11" s="108">
        <v>450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292">
        <v>285</v>
      </c>
      <c r="E12" s="293">
        <v>387</v>
      </c>
      <c r="F12" s="293">
        <v>410</v>
      </c>
      <c r="G12" s="294">
        <v>510</v>
      </c>
      <c r="H12" s="44" t="s">
        <v>29</v>
      </c>
      <c r="I12" s="45" t="s">
        <v>29</v>
      </c>
      <c r="J12" s="69">
        <v>171.7</v>
      </c>
      <c r="K12" s="90">
        <v>117.4</v>
      </c>
      <c r="L12" s="90">
        <v>118.4</v>
      </c>
      <c r="M12" s="91">
        <v>118.6</v>
      </c>
      <c r="N12" s="44" t="s">
        <v>29</v>
      </c>
      <c r="O12" s="69">
        <v>143.80000000000001</v>
      </c>
      <c r="P12" s="69">
        <v>93.7</v>
      </c>
      <c r="Q12" s="292">
        <v>220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363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4.1619999999999999</v>
      </c>
      <c r="C16" s="126">
        <v>10.124000000000001</v>
      </c>
      <c r="D16" s="291">
        <v>19.202999999999999</v>
      </c>
      <c r="E16" s="74" t="s">
        <v>116</v>
      </c>
      <c r="F16" s="468">
        <v>23.803000000000001</v>
      </c>
      <c r="G16" s="469"/>
      <c r="H16" s="470"/>
      <c r="I16" s="73">
        <v>7.8730000000000002</v>
      </c>
      <c r="J16" s="74">
        <v>16.722999999999999</v>
      </c>
      <c r="K16" s="74">
        <v>19.748000000000001</v>
      </c>
      <c r="L16" s="500">
        <v>20.978000000000002</v>
      </c>
      <c r="M16" s="501"/>
      <c r="N16" s="502"/>
      <c r="O16" s="482">
        <v>16.123000000000001</v>
      </c>
      <c r="P16" s="483"/>
      <c r="Q16" s="75">
        <v>13.704000000000001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108" t="s">
        <v>116</v>
      </c>
      <c r="C18" s="195">
        <v>20</v>
      </c>
      <c r="D18" s="107">
        <v>3500</v>
      </c>
      <c r="E18" s="108" t="s">
        <v>116</v>
      </c>
      <c r="F18" s="108">
        <v>12</v>
      </c>
      <c r="G18" s="108">
        <v>12</v>
      </c>
      <c r="H18" s="194">
        <v>15</v>
      </c>
      <c r="I18" s="108">
        <v>30</v>
      </c>
      <c r="J18" s="108">
        <v>200</v>
      </c>
      <c r="K18" s="108">
        <v>2200</v>
      </c>
      <c r="L18" s="108">
        <v>10</v>
      </c>
      <c r="M18" s="108">
        <v>10</v>
      </c>
      <c r="N18" s="108">
        <v>10</v>
      </c>
      <c r="O18" s="196">
        <v>480</v>
      </c>
      <c r="P18" s="108">
        <v>500</v>
      </c>
      <c r="Q18" s="194">
        <v>140</v>
      </c>
      <c r="R18" s="50"/>
    </row>
    <row r="19" spans="1:18" ht="11.25" customHeight="1" thickBot="1" x14ac:dyDescent="0.2">
      <c r="A19" s="80" t="s">
        <v>28</v>
      </c>
      <c r="B19" s="88" t="s">
        <v>116</v>
      </c>
      <c r="C19" s="88">
        <v>79.5</v>
      </c>
      <c r="D19" s="297">
        <v>1245</v>
      </c>
      <c r="E19" s="88" t="s">
        <v>116</v>
      </c>
      <c r="F19" s="71">
        <v>34.1</v>
      </c>
      <c r="G19" s="71">
        <v>34.299999999999997</v>
      </c>
      <c r="H19" s="101">
        <v>34.200000000000003</v>
      </c>
      <c r="I19" s="88">
        <v>109.1</v>
      </c>
      <c r="J19" s="88">
        <v>192.6</v>
      </c>
      <c r="K19" s="297">
        <v>856</v>
      </c>
      <c r="L19" s="71">
        <v>39.6</v>
      </c>
      <c r="M19" s="71">
        <v>39.200000000000003</v>
      </c>
      <c r="N19" s="102">
        <v>38.799999999999997</v>
      </c>
      <c r="O19" s="295">
        <v>268</v>
      </c>
      <c r="P19" s="296">
        <v>301</v>
      </c>
      <c r="Q19" s="92">
        <v>156.30000000000001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334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5.282</v>
      </c>
      <c r="C23" s="468">
        <v>9.01</v>
      </c>
      <c r="D23" s="469"/>
      <c r="E23" s="470"/>
      <c r="F23" s="73">
        <v>6.351</v>
      </c>
      <c r="G23" s="74">
        <v>7.5259999999999998</v>
      </c>
      <c r="H23" s="468">
        <v>6.3049999999999997</v>
      </c>
      <c r="I23" s="469"/>
      <c r="J23" s="470"/>
      <c r="K23" s="73">
        <v>22.73</v>
      </c>
      <c r="L23" s="74">
        <v>31.161000000000001</v>
      </c>
      <c r="M23" s="97">
        <v>28.643000000000001</v>
      </c>
      <c r="N23" s="74">
        <v>34.433999999999997</v>
      </c>
      <c r="O23" s="468">
        <v>40.334000000000003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335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196">
        <v>20</v>
      </c>
      <c r="C25" s="108">
        <v>15</v>
      </c>
      <c r="D25" s="108">
        <v>15</v>
      </c>
      <c r="E25" s="194">
        <v>20</v>
      </c>
      <c r="F25" s="196">
        <v>750</v>
      </c>
      <c r="G25" s="108">
        <v>1000</v>
      </c>
      <c r="H25" s="108">
        <v>20</v>
      </c>
      <c r="I25" s="108">
        <v>15</v>
      </c>
      <c r="J25" s="131">
        <v>15</v>
      </c>
      <c r="K25" s="37" t="s">
        <v>262</v>
      </c>
      <c r="L25" s="108">
        <v>700</v>
      </c>
      <c r="M25" s="118">
        <v>3000</v>
      </c>
      <c r="N25" s="108">
        <v>1600</v>
      </c>
      <c r="O25" s="108">
        <v>10</v>
      </c>
      <c r="P25" s="108">
        <v>10</v>
      </c>
      <c r="Q25" s="194">
        <v>10</v>
      </c>
      <c r="R25" s="50"/>
    </row>
    <row r="26" spans="1:18" ht="11.25" customHeight="1" thickBot="1" x14ac:dyDescent="0.2">
      <c r="A26" s="80" t="s">
        <v>28</v>
      </c>
      <c r="B26" s="58">
        <v>58.9</v>
      </c>
      <c r="C26" s="56">
        <v>51.3</v>
      </c>
      <c r="D26" s="56">
        <v>51.8</v>
      </c>
      <c r="E26" s="57">
        <v>52.2</v>
      </c>
      <c r="F26" s="298">
        <v>276</v>
      </c>
      <c r="G26" s="297">
        <v>306</v>
      </c>
      <c r="H26" s="56">
        <v>42.4</v>
      </c>
      <c r="I26" s="56">
        <v>42.2</v>
      </c>
      <c r="J26" s="59">
        <v>42</v>
      </c>
      <c r="K26" s="104" t="s">
        <v>262</v>
      </c>
      <c r="L26" s="46">
        <v>26.3</v>
      </c>
      <c r="M26" s="299">
        <v>1592</v>
      </c>
      <c r="N26" s="297">
        <v>597</v>
      </c>
      <c r="O26" s="56">
        <v>29.4</v>
      </c>
      <c r="P26" s="56">
        <v>29.6</v>
      </c>
      <c r="Q26" s="57">
        <v>29.2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14.451000000000001</v>
      </c>
      <c r="C30" s="39">
        <v>19.936</v>
      </c>
      <c r="D30" s="39">
        <v>23.571999999999999</v>
      </c>
      <c r="E30" s="490">
        <v>23.126999999999999</v>
      </c>
      <c r="F30" s="491"/>
      <c r="G30" s="52">
        <v>12.055</v>
      </c>
      <c r="H30" s="39">
        <v>14.058</v>
      </c>
      <c r="I30" s="39">
        <v>24.331</v>
      </c>
      <c r="J30" s="490">
        <v>28.123999999999999</v>
      </c>
      <c r="K30" s="492"/>
      <c r="L30" s="491"/>
      <c r="M30" s="52">
        <v>1.583</v>
      </c>
      <c r="N30" s="39">
        <v>3.9140000000000001</v>
      </c>
      <c r="O30" s="490">
        <v>6.6820000000000004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196">
        <v>15</v>
      </c>
      <c r="C32" s="108">
        <v>45</v>
      </c>
      <c r="D32" s="108">
        <v>30</v>
      </c>
      <c r="E32" s="108">
        <v>5</v>
      </c>
      <c r="F32" s="131">
        <v>5</v>
      </c>
      <c r="G32" s="196">
        <v>10</v>
      </c>
      <c r="H32" s="108">
        <v>500</v>
      </c>
      <c r="I32" s="108">
        <v>3600</v>
      </c>
      <c r="J32" s="108">
        <v>25</v>
      </c>
      <c r="K32" s="108">
        <v>20</v>
      </c>
      <c r="L32" s="194">
        <v>15</v>
      </c>
      <c r="M32" s="196">
        <v>400</v>
      </c>
      <c r="N32" s="108">
        <v>150</v>
      </c>
      <c r="O32" s="108">
        <v>100</v>
      </c>
      <c r="P32" s="108">
        <v>150</v>
      </c>
      <c r="Q32" s="194">
        <v>140</v>
      </c>
      <c r="R32" s="199"/>
    </row>
    <row r="33" spans="1:18" ht="11.25" customHeight="1" thickBot="1" x14ac:dyDescent="0.2">
      <c r="A33" s="85" t="s">
        <v>28</v>
      </c>
      <c r="B33" s="99">
        <v>113.5</v>
      </c>
      <c r="C33" s="88">
        <v>145.9</v>
      </c>
      <c r="D33" s="88">
        <v>56.7</v>
      </c>
      <c r="E33" s="88">
        <v>27.5</v>
      </c>
      <c r="F33" s="89">
        <v>27.1</v>
      </c>
      <c r="G33" s="99">
        <v>63.9</v>
      </c>
      <c r="H33" s="297">
        <v>359</v>
      </c>
      <c r="I33" s="297">
        <v>1894</v>
      </c>
      <c r="J33" s="88">
        <v>42.3</v>
      </c>
      <c r="K33" s="88">
        <v>42.4</v>
      </c>
      <c r="L33" s="93">
        <v>42.5</v>
      </c>
      <c r="M33" s="88">
        <v>197.4</v>
      </c>
      <c r="N33" s="88">
        <v>87.6</v>
      </c>
      <c r="O33" s="88">
        <v>83.6</v>
      </c>
      <c r="P33" s="88">
        <v>101.2</v>
      </c>
      <c r="Q33" s="93">
        <v>106.5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16.37</v>
      </c>
      <c r="C37" s="139">
        <v>20.952999999999999</v>
      </c>
      <c r="D37" s="139">
        <v>23.507999999999999</v>
      </c>
      <c r="E37" s="139">
        <v>23.811</v>
      </c>
      <c r="F37" s="139">
        <v>27.085000000000001</v>
      </c>
      <c r="G37" s="505">
        <v>36.79</v>
      </c>
      <c r="H37" s="506"/>
      <c r="I37" s="507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50"/>
    </row>
    <row r="39" spans="1:18" ht="11.25" customHeight="1" x14ac:dyDescent="0.15">
      <c r="A39" s="86" t="s">
        <v>27</v>
      </c>
      <c r="B39" s="107">
        <v>420</v>
      </c>
      <c r="C39" s="108">
        <v>1000</v>
      </c>
      <c r="D39" s="108">
        <v>380</v>
      </c>
      <c r="E39" s="108">
        <v>280</v>
      </c>
      <c r="F39" s="108">
        <v>1200</v>
      </c>
      <c r="G39" s="108">
        <v>800</v>
      </c>
      <c r="H39" s="108">
        <v>900</v>
      </c>
      <c r="I39" s="108">
        <v>1200</v>
      </c>
      <c r="J39" s="108" t="s">
        <v>262</v>
      </c>
      <c r="K39" s="108" t="s">
        <v>261</v>
      </c>
      <c r="L39" s="131" t="s">
        <v>261</v>
      </c>
      <c r="M39" s="196">
        <v>700</v>
      </c>
      <c r="N39" s="108">
        <v>180</v>
      </c>
      <c r="O39" s="108">
        <v>2200</v>
      </c>
      <c r="P39" s="194" t="s">
        <v>116</v>
      </c>
      <c r="Q39" s="50"/>
    </row>
    <row r="40" spans="1:18" ht="11.25" customHeight="1" thickBot="1" x14ac:dyDescent="0.2">
      <c r="A40" s="87" t="s">
        <v>28</v>
      </c>
      <c r="B40" s="300">
        <v>354</v>
      </c>
      <c r="C40" s="301">
        <v>526</v>
      </c>
      <c r="D40" s="301">
        <v>226</v>
      </c>
      <c r="E40" s="301">
        <v>242</v>
      </c>
      <c r="F40" s="302">
        <v>439</v>
      </c>
      <c r="G40" s="301">
        <v>337</v>
      </c>
      <c r="H40" s="301">
        <v>393</v>
      </c>
      <c r="I40" s="301">
        <v>496</v>
      </c>
      <c r="J40" s="113" t="s">
        <v>261</v>
      </c>
      <c r="K40" s="113" t="s">
        <v>261</v>
      </c>
      <c r="L40" s="132" t="s">
        <v>261</v>
      </c>
      <c r="M40" s="298">
        <v>315</v>
      </c>
      <c r="N40" s="88">
        <v>123.6</v>
      </c>
      <c r="O40" s="297">
        <v>771</v>
      </c>
      <c r="P40" s="93" t="s">
        <v>116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291">
        <v>5.0599999999999996</v>
      </c>
      <c r="K44" s="74">
        <v>10.82</v>
      </c>
      <c r="L44" s="468">
        <v>18.646000000000001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>
        <v>10.791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15</v>
      </c>
      <c r="K46" s="108">
        <v>12</v>
      </c>
      <c r="L46" s="108">
        <v>12</v>
      </c>
      <c r="M46" s="108">
        <v>12</v>
      </c>
      <c r="N46" s="194">
        <v>15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71.900000000000006</v>
      </c>
      <c r="K47" s="46">
        <v>57.6</v>
      </c>
      <c r="L47" s="46">
        <v>55.5</v>
      </c>
      <c r="M47" s="46">
        <v>56.6</v>
      </c>
      <c r="N47" s="106">
        <v>57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11.407</v>
      </c>
      <c r="D51" s="469"/>
      <c r="E51" s="470"/>
      <c r="F51" s="482">
        <v>12.686999999999999</v>
      </c>
      <c r="G51" s="469"/>
      <c r="H51" s="483"/>
      <c r="I51" s="468">
        <v>6.0460000000000003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371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108">
        <v>180</v>
      </c>
      <c r="D53" s="131">
        <v>180</v>
      </c>
      <c r="E53" s="75" t="s">
        <v>29</v>
      </c>
      <c r="F53" s="107">
        <v>130</v>
      </c>
      <c r="G53" s="107">
        <v>130</v>
      </c>
      <c r="H53" s="107">
        <v>130</v>
      </c>
      <c r="I53" s="108">
        <v>90</v>
      </c>
      <c r="J53" s="108">
        <v>90</v>
      </c>
      <c r="K53" s="194">
        <v>90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135.19999999999999</v>
      </c>
      <c r="D54" s="69">
        <v>136.4</v>
      </c>
      <c r="E54" s="70" t="s">
        <v>29</v>
      </c>
      <c r="F54" s="191">
        <v>95.9</v>
      </c>
      <c r="G54" s="100">
        <v>97.1</v>
      </c>
      <c r="H54" s="94">
        <v>99.7</v>
      </c>
      <c r="I54" s="56">
        <v>67.900000000000006</v>
      </c>
      <c r="J54" s="71">
        <v>67.2</v>
      </c>
      <c r="K54" s="57">
        <v>66.599999999999994</v>
      </c>
      <c r="L54" s="49"/>
      <c r="M54" s="461"/>
      <c r="N54" s="461"/>
      <c r="O54" s="461"/>
      <c r="P54" s="461"/>
      <c r="Q54" s="461"/>
      <c r="R54" s="461"/>
    </row>
    <row r="55" spans="1:18" ht="23.25" customHeight="1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="120" zoomScaleNormal="12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44411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13.766</v>
      </c>
      <c r="E9" s="468">
        <v>16.748000000000001</v>
      </c>
      <c r="F9" s="469"/>
      <c r="G9" s="470"/>
      <c r="H9" s="303" t="s">
        <v>29</v>
      </c>
      <c r="I9" s="76" t="s">
        <v>29</v>
      </c>
      <c r="J9" s="74">
        <v>11.101000000000001</v>
      </c>
      <c r="K9" s="468">
        <v>17.992000000000001</v>
      </c>
      <c r="L9" s="469"/>
      <c r="M9" s="470"/>
      <c r="N9" s="73" t="s">
        <v>29</v>
      </c>
      <c r="O9" s="74">
        <v>16.431000000000001</v>
      </c>
      <c r="P9" s="468">
        <v>23.667999999999999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108">
        <v>850</v>
      </c>
      <c r="E11" s="108">
        <v>900</v>
      </c>
      <c r="F11" s="108">
        <v>900</v>
      </c>
      <c r="G11" s="194">
        <v>1100</v>
      </c>
      <c r="H11" s="37" t="s">
        <v>29</v>
      </c>
      <c r="I11" s="38" t="s">
        <v>29</v>
      </c>
      <c r="J11" s="108">
        <v>380</v>
      </c>
      <c r="K11" s="108">
        <v>150</v>
      </c>
      <c r="L11" s="108">
        <v>150</v>
      </c>
      <c r="M11" s="194">
        <v>150</v>
      </c>
      <c r="N11" s="37" t="s">
        <v>316</v>
      </c>
      <c r="O11" s="108">
        <v>150</v>
      </c>
      <c r="P11" s="108">
        <v>100</v>
      </c>
      <c r="Q11" s="108">
        <v>450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292">
        <v>270</v>
      </c>
      <c r="E12" s="293">
        <v>424</v>
      </c>
      <c r="F12" s="293">
        <v>457</v>
      </c>
      <c r="G12" s="294">
        <v>535</v>
      </c>
      <c r="H12" s="44" t="s">
        <v>29</v>
      </c>
      <c r="I12" s="45" t="s">
        <v>29</v>
      </c>
      <c r="J12" s="69">
        <v>171.4</v>
      </c>
      <c r="K12" s="90">
        <v>117.6</v>
      </c>
      <c r="L12" s="90">
        <v>119.1</v>
      </c>
      <c r="M12" s="91">
        <v>120.2</v>
      </c>
      <c r="N12" s="44" t="s">
        <v>29</v>
      </c>
      <c r="O12" s="69">
        <v>134.80000000000001</v>
      </c>
      <c r="P12" s="69">
        <v>90.9</v>
      </c>
      <c r="Q12" s="292">
        <v>196.8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363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4.16</v>
      </c>
      <c r="C16" s="126">
        <v>10.226000000000001</v>
      </c>
      <c r="D16" s="304">
        <v>19.190000000000001</v>
      </c>
      <c r="E16" s="74" t="s">
        <v>116</v>
      </c>
      <c r="F16" s="468">
        <v>23.408000000000001</v>
      </c>
      <c r="G16" s="469"/>
      <c r="H16" s="470"/>
      <c r="I16" s="73">
        <v>8.0280000000000005</v>
      </c>
      <c r="J16" s="74">
        <v>17.001999999999999</v>
      </c>
      <c r="K16" s="74">
        <v>19.855</v>
      </c>
      <c r="L16" s="500">
        <v>20.765999999999998</v>
      </c>
      <c r="M16" s="501"/>
      <c r="N16" s="502"/>
      <c r="O16" s="482">
        <v>15.505000000000001</v>
      </c>
      <c r="P16" s="483"/>
      <c r="Q16" s="75">
        <v>13.37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108" t="s">
        <v>116</v>
      </c>
      <c r="C18" s="195">
        <v>10</v>
      </c>
      <c r="D18" s="107">
        <v>2800</v>
      </c>
      <c r="E18" s="108" t="s">
        <v>116</v>
      </c>
      <c r="F18" s="108">
        <v>20</v>
      </c>
      <c r="G18" s="108">
        <v>20</v>
      </c>
      <c r="H18" s="194">
        <v>20</v>
      </c>
      <c r="I18" s="108">
        <v>35</v>
      </c>
      <c r="J18" s="108">
        <v>220</v>
      </c>
      <c r="K18" s="108">
        <v>2300</v>
      </c>
      <c r="L18" s="108">
        <v>10</v>
      </c>
      <c r="M18" s="108">
        <v>10</v>
      </c>
      <c r="N18" s="108">
        <v>10</v>
      </c>
      <c r="O18" s="196">
        <v>480</v>
      </c>
      <c r="P18" s="108">
        <v>500</v>
      </c>
      <c r="Q18" s="194">
        <v>140</v>
      </c>
      <c r="R18" s="50"/>
    </row>
    <row r="19" spans="1:18" ht="11.25" customHeight="1" thickBot="1" x14ac:dyDescent="0.2">
      <c r="A19" s="80" t="s">
        <v>28</v>
      </c>
      <c r="B19" s="88" t="s">
        <v>116</v>
      </c>
      <c r="C19" s="88">
        <v>75.099999999999994</v>
      </c>
      <c r="D19" s="297">
        <v>1208</v>
      </c>
      <c r="E19" s="88" t="s">
        <v>116</v>
      </c>
      <c r="F19" s="71">
        <v>34.9</v>
      </c>
      <c r="G19" s="71">
        <v>35</v>
      </c>
      <c r="H19" s="101">
        <v>35.1</v>
      </c>
      <c r="I19" s="88">
        <v>112.2</v>
      </c>
      <c r="J19" s="88">
        <v>180.8</v>
      </c>
      <c r="K19" s="297">
        <v>858</v>
      </c>
      <c r="L19" s="71">
        <v>44</v>
      </c>
      <c r="M19" s="71">
        <v>39.700000000000003</v>
      </c>
      <c r="N19" s="102">
        <v>39.799999999999997</v>
      </c>
      <c r="O19" s="295">
        <v>256</v>
      </c>
      <c r="P19" s="296">
        <v>275</v>
      </c>
      <c r="Q19" s="92">
        <v>155.69999999999999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334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6.1429999999999998</v>
      </c>
      <c r="C23" s="468">
        <v>9.8829999999999991</v>
      </c>
      <c r="D23" s="469"/>
      <c r="E23" s="470"/>
      <c r="F23" s="73">
        <v>6.3040000000000003</v>
      </c>
      <c r="G23" s="74">
        <v>7.6180000000000003</v>
      </c>
      <c r="H23" s="468">
        <v>6.8680000000000003</v>
      </c>
      <c r="I23" s="469"/>
      <c r="J23" s="470"/>
      <c r="K23" s="73">
        <v>22.73</v>
      </c>
      <c r="L23" s="74">
        <v>31.231999999999999</v>
      </c>
      <c r="M23" s="97">
        <v>28.716999999999999</v>
      </c>
      <c r="N23" s="74">
        <v>34.469000000000001</v>
      </c>
      <c r="O23" s="468">
        <v>40.183999999999997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335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196">
        <v>15</v>
      </c>
      <c r="C25" s="108">
        <v>15</v>
      </c>
      <c r="D25" s="108">
        <v>15</v>
      </c>
      <c r="E25" s="194">
        <v>20</v>
      </c>
      <c r="F25" s="196">
        <v>380</v>
      </c>
      <c r="G25" s="108">
        <v>900</v>
      </c>
      <c r="H25" s="108">
        <v>20</v>
      </c>
      <c r="I25" s="108">
        <v>30</v>
      </c>
      <c r="J25" s="131">
        <v>60</v>
      </c>
      <c r="K25" s="37" t="s">
        <v>262</v>
      </c>
      <c r="L25" s="108">
        <v>700</v>
      </c>
      <c r="M25" s="118">
        <v>2800</v>
      </c>
      <c r="N25" s="108">
        <v>1500</v>
      </c>
      <c r="O25" s="108">
        <v>10</v>
      </c>
      <c r="P25" s="108">
        <v>10</v>
      </c>
      <c r="Q25" s="194">
        <v>10</v>
      </c>
      <c r="R25" s="50"/>
    </row>
    <row r="26" spans="1:18" ht="11.25" customHeight="1" thickBot="1" x14ac:dyDescent="0.2">
      <c r="A26" s="80" t="s">
        <v>28</v>
      </c>
      <c r="B26" s="58">
        <v>53.1</v>
      </c>
      <c r="C26" s="56">
        <v>51.2</v>
      </c>
      <c r="D26" s="56">
        <v>51.9</v>
      </c>
      <c r="E26" s="57">
        <v>52.2</v>
      </c>
      <c r="F26" s="298">
        <v>196.2</v>
      </c>
      <c r="G26" s="297">
        <v>384</v>
      </c>
      <c r="H26" s="56">
        <v>41.8</v>
      </c>
      <c r="I26" s="56">
        <v>47.3</v>
      </c>
      <c r="J26" s="59">
        <v>57.7</v>
      </c>
      <c r="K26" s="104" t="s">
        <v>262</v>
      </c>
      <c r="L26" s="46">
        <v>26.3</v>
      </c>
      <c r="M26" s="299">
        <v>1615</v>
      </c>
      <c r="N26" s="297">
        <v>669</v>
      </c>
      <c r="O26" s="56">
        <v>39.5</v>
      </c>
      <c r="P26" s="56">
        <v>29.3</v>
      </c>
      <c r="Q26" s="57">
        <v>29.2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14.714</v>
      </c>
      <c r="C30" s="39">
        <v>20.111000000000001</v>
      </c>
      <c r="D30" s="39">
        <v>23.600999999999999</v>
      </c>
      <c r="E30" s="490">
        <v>23.702999999999999</v>
      </c>
      <c r="F30" s="491"/>
      <c r="G30" s="52">
        <v>12.113</v>
      </c>
      <c r="H30" s="39">
        <v>14.08</v>
      </c>
      <c r="I30" s="39">
        <v>24.387</v>
      </c>
      <c r="J30" s="490">
        <v>29.053999999999998</v>
      </c>
      <c r="K30" s="492"/>
      <c r="L30" s="491"/>
      <c r="M30" s="52">
        <v>0.63500000000000001</v>
      </c>
      <c r="N30" s="39">
        <v>3.2679999999999998</v>
      </c>
      <c r="O30" s="490">
        <v>7.5659999999999998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196">
        <v>20</v>
      </c>
      <c r="C32" s="108">
        <v>40</v>
      </c>
      <c r="D32" s="108">
        <v>25</v>
      </c>
      <c r="E32" s="108">
        <v>8</v>
      </c>
      <c r="F32" s="131">
        <v>15</v>
      </c>
      <c r="G32" s="196">
        <v>10</v>
      </c>
      <c r="H32" s="108">
        <v>750</v>
      </c>
      <c r="I32" s="108">
        <v>3000</v>
      </c>
      <c r="J32" s="108">
        <v>20</v>
      </c>
      <c r="K32" s="108">
        <v>20</v>
      </c>
      <c r="L32" s="194">
        <v>12</v>
      </c>
      <c r="M32" s="196">
        <v>400</v>
      </c>
      <c r="N32" s="108">
        <v>150</v>
      </c>
      <c r="O32" s="108">
        <v>120</v>
      </c>
      <c r="P32" s="108">
        <v>140</v>
      </c>
      <c r="Q32" s="194">
        <v>120</v>
      </c>
      <c r="R32" s="199"/>
    </row>
    <row r="33" spans="1:18" ht="11.25" customHeight="1" thickBot="1" x14ac:dyDescent="0.2">
      <c r="A33" s="85" t="s">
        <v>28</v>
      </c>
      <c r="B33" s="99">
        <v>111.5</v>
      </c>
      <c r="C33" s="88">
        <v>148.1</v>
      </c>
      <c r="D33" s="88">
        <v>56.8</v>
      </c>
      <c r="E33" s="88">
        <v>26.7</v>
      </c>
      <c r="F33" s="89">
        <v>36.9</v>
      </c>
      <c r="G33" s="99">
        <v>64</v>
      </c>
      <c r="H33" s="297">
        <v>36.299999999999997</v>
      </c>
      <c r="I33" s="297">
        <v>1910</v>
      </c>
      <c r="J33" s="88">
        <v>42.2</v>
      </c>
      <c r="K33" s="88">
        <v>42</v>
      </c>
      <c r="L33" s="93">
        <v>41.6</v>
      </c>
      <c r="M33" s="297">
        <v>222</v>
      </c>
      <c r="N33" s="88">
        <v>87.8</v>
      </c>
      <c r="O33" s="88">
        <v>99.3</v>
      </c>
      <c r="P33" s="88">
        <v>98.4</v>
      </c>
      <c r="Q33" s="93">
        <v>95.7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18.542999999999999</v>
      </c>
      <c r="C37" s="139">
        <v>20.917000000000002</v>
      </c>
      <c r="D37" s="139">
        <v>23.556999999999999</v>
      </c>
      <c r="E37" s="139">
        <v>23.95</v>
      </c>
      <c r="F37" s="139">
        <v>27.138000000000002</v>
      </c>
      <c r="G37" s="505">
        <v>36.795000000000002</v>
      </c>
      <c r="H37" s="506"/>
      <c r="I37" s="507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50"/>
    </row>
    <row r="39" spans="1:18" ht="11.25" customHeight="1" x14ac:dyDescent="0.15">
      <c r="A39" s="86" t="s">
        <v>27</v>
      </c>
      <c r="B39" s="107">
        <v>420</v>
      </c>
      <c r="C39" s="108">
        <v>1050</v>
      </c>
      <c r="D39" s="108">
        <v>700</v>
      </c>
      <c r="E39" s="108">
        <v>320</v>
      </c>
      <c r="F39" s="108">
        <v>1400</v>
      </c>
      <c r="G39" s="108">
        <v>700</v>
      </c>
      <c r="H39" s="108">
        <v>1000</v>
      </c>
      <c r="I39" s="108">
        <v>1100</v>
      </c>
      <c r="J39" s="108" t="s">
        <v>262</v>
      </c>
      <c r="K39" s="108" t="s">
        <v>261</v>
      </c>
      <c r="L39" s="131" t="s">
        <v>261</v>
      </c>
      <c r="M39" s="196" t="s">
        <v>116</v>
      </c>
      <c r="N39" s="108">
        <v>180</v>
      </c>
      <c r="O39" s="108">
        <v>1900</v>
      </c>
      <c r="P39" s="194" t="s">
        <v>116</v>
      </c>
      <c r="Q39" s="50"/>
    </row>
    <row r="40" spans="1:18" ht="11.25" customHeight="1" thickBot="1" x14ac:dyDescent="0.2">
      <c r="A40" s="87" t="s">
        <v>28</v>
      </c>
      <c r="B40" s="300">
        <v>383</v>
      </c>
      <c r="C40" s="301">
        <v>605</v>
      </c>
      <c r="D40" s="301">
        <v>352</v>
      </c>
      <c r="E40" s="301">
        <v>277</v>
      </c>
      <c r="F40" s="302">
        <v>550</v>
      </c>
      <c r="G40" s="301">
        <v>327</v>
      </c>
      <c r="H40" s="301">
        <v>422</v>
      </c>
      <c r="I40" s="301">
        <v>483</v>
      </c>
      <c r="J40" s="113" t="s">
        <v>261</v>
      </c>
      <c r="K40" s="113" t="s">
        <v>261</v>
      </c>
      <c r="L40" s="132" t="s">
        <v>261</v>
      </c>
      <c r="M40" s="298" t="s">
        <v>116</v>
      </c>
      <c r="N40" s="88">
        <v>138.4</v>
      </c>
      <c r="O40" s="297">
        <v>658</v>
      </c>
      <c r="P40" s="93" t="s">
        <v>116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304">
        <v>5.125</v>
      </c>
      <c r="K44" s="74">
        <v>10.978</v>
      </c>
      <c r="L44" s="468">
        <v>19.027000000000001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>
        <v>10.791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15</v>
      </c>
      <c r="K46" s="108">
        <v>12</v>
      </c>
      <c r="L46" s="108">
        <v>15</v>
      </c>
      <c r="M46" s="108">
        <v>12</v>
      </c>
      <c r="N46" s="194">
        <v>15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72.2</v>
      </c>
      <c r="K47" s="46">
        <v>57.2</v>
      </c>
      <c r="L47" s="46">
        <v>55.7</v>
      </c>
      <c r="M47" s="46">
        <v>55.9</v>
      </c>
      <c r="N47" s="106">
        <v>54.8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12.803000000000001</v>
      </c>
      <c r="D51" s="469"/>
      <c r="E51" s="470"/>
      <c r="F51" s="482">
        <v>15.467000000000001</v>
      </c>
      <c r="G51" s="469"/>
      <c r="H51" s="483"/>
      <c r="I51" s="468">
        <v>6.7629999999999999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375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108">
        <v>220</v>
      </c>
      <c r="D53" s="131">
        <v>180</v>
      </c>
      <c r="E53" s="75" t="s">
        <v>29</v>
      </c>
      <c r="F53" s="107">
        <v>60</v>
      </c>
      <c r="G53" s="107">
        <v>90</v>
      </c>
      <c r="H53" s="107">
        <v>110</v>
      </c>
      <c r="I53" s="108">
        <v>90</v>
      </c>
      <c r="J53" s="108">
        <v>75</v>
      </c>
      <c r="K53" s="194">
        <v>80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93.8</v>
      </c>
      <c r="D54" s="69">
        <v>136.69999999999999</v>
      </c>
      <c r="E54" s="70" t="s">
        <v>29</v>
      </c>
      <c r="F54" s="191">
        <v>50.1</v>
      </c>
      <c r="G54" s="100">
        <v>83.8</v>
      </c>
      <c r="H54" s="94">
        <v>87.1</v>
      </c>
      <c r="I54" s="56">
        <v>61.2</v>
      </c>
      <c r="J54" s="71">
        <v>60.6</v>
      </c>
      <c r="K54" s="57">
        <v>61.4</v>
      </c>
      <c r="L54" s="49"/>
      <c r="M54" s="461"/>
      <c r="N54" s="461"/>
      <c r="O54" s="461"/>
      <c r="P54" s="461"/>
      <c r="Q54" s="461"/>
      <c r="R54" s="461"/>
    </row>
    <row r="55" spans="1:18" ht="23.25" customHeight="1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3" zoomScale="110" zoomScaleNormal="11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44419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14.489000000000001</v>
      </c>
      <c r="E9" s="468">
        <v>17.689</v>
      </c>
      <c r="F9" s="469"/>
      <c r="G9" s="470"/>
      <c r="H9" s="307" t="s">
        <v>29</v>
      </c>
      <c r="I9" s="76" t="s">
        <v>29</v>
      </c>
      <c r="J9" s="74">
        <v>12.138</v>
      </c>
      <c r="K9" s="468">
        <v>18.273</v>
      </c>
      <c r="L9" s="469"/>
      <c r="M9" s="470"/>
      <c r="N9" s="73" t="s">
        <v>29</v>
      </c>
      <c r="O9" s="74">
        <v>16.411999999999999</v>
      </c>
      <c r="P9" s="468">
        <v>23.641999999999999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108">
        <v>800</v>
      </c>
      <c r="E11" s="108">
        <v>900</v>
      </c>
      <c r="F11" s="108">
        <v>1000</v>
      </c>
      <c r="G11" s="194">
        <v>950</v>
      </c>
      <c r="H11" s="37" t="s">
        <v>29</v>
      </c>
      <c r="I11" s="38" t="s">
        <v>29</v>
      </c>
      <c r="J11" s="108">
        <v>350</v>
      </c>
      <c r="K11" s="108">
        <v>150</v>
      </c>
      <c r="L11" s="108">
        <v>160</v>
      </c>
      <c r="M11" s="194">
        <v>170</v>
      </c>
      <c r="N11" s="37" t="s">
        <v>316</v>
      </c>
      <c r="O11" s="108">
        <v>150</v>
      </c>
      <c r="P11" s="108">
        <v>150</v>
      </c>
      <c r="Q11" s="108">
        <v>400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292">
        <v>284</v>
      </c>
      <c r="E12" s="293">
        <v>424</v>
      </c>
      <c r="F12" s="293">
        <v>480</v>
      </c>
      <c r="G12" s="294">
        <v>480</v>
      </c>
      <c r="H12" s="315" t="s">
        <v>29</v>
      </c>
      <c r="I12" s="292" t="s">
        <v>29</v>
      </c>
      <c r="J12" s="292">
        <v>161.6</v>
      </c>
      <c r="K12" s="293">
        <v>119.2</v>
      </c>
      <c r="L12" s="293">
        <v>120.6</v>
      </c>
      <c r="M12" s="309">
        <v>123</v>
      </c>
      <c r="N12" s="315" t="s">
        <v>29</v>
      </c>
      <c r="O12" s="292">
        <v>128.69999999999999</v>
      </c>
      <c r="P12" s="292">
        <v>110.1</v>
      </c>
      <c r="Q12" s="292">
        <v>201</v>
      </c>
      <c r="R12" s="70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363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3.601</v>
      </c>
      <c r="C16" s="126">
        <v>10.29</v>
      </c>
      <c r="D16" s="308">
        <v>19.181999999999999</v>
      </c>
      <c r="E16" s="74" t="s">
        <v>116</v>
      </c>
      <c r="F16" s="468">
        <v>23.888000000000002</v>
      </c>
      <c r="G16" s="469"/>
      <c r="H16" s="470"/>
      <c r="I16" s="73">
        <v>7.8849999999999998</v>
      </c>
      <c r="J16" s="74">
        <v>17.084</v>
      </c>
      <c r="K16" s="74">
        <v>19.91</v>
      </c>
      <c r="L16" s="500">
        <v>21.122</v>
      </c>
      <c r="M16" s="501"/>
      <c r="N16" s="502"/>
      <c r="O16" s="482">
        <v>15.845000000000001</v>
      </c>
      <c r="P16" s="483"/>
      <c r="Q16" s="75">
        <v>13.260999999999999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108">
        <v>5</v>
      </c>
      <c r="C18" s="195">
        <v>10</v>
      </c>
      <c r="D18" s="107">
        <v>2600</v>
      </c>
      <c r="E18" s="108" t="s">
        <v>116</v>
      </c>
      <c r="F18" s="108">
        <v>25</v>
      </c>
      <c r="G18" s="108">
        <v>30</v>
      </c>
      <c r="H18" s="194">
        <v>25</v>
      </c>
      <c r="I18" s="108">
        <v>20</v>
      </c>
      <c r="J18" s="108">
        <v>220</v>
      </c>
      <c r="K18" s="108">
        <v>2200</v>
      </c>
      <c r="L18" s="108">
        <v>10</v>
      </c>
      <c r="M18" s="108">
        <v>10</v>
      </c>
      <c r="N18" s="108">
        <v>10</v>
      </c>
      <c r="O18" s="196">
        <v>450</v>
      </c>
      <c r="P18" s="108">
        <v>480</v>
      </c>
      <c r="Q18" s="194">
        <v>140</v>
      </c>
      <c r="R18" s="50"/>
    </row>
    <row r="19" spans="1:18" ht="11.25" customHeight="1" thickBot="1" x14ac:dyDescent="0.2">
      <c r="A19" s="80" t="s">
        <v>28</v>
      </c>
      <c r="B19" s="310">
        <v>40.200000000000003</v>
      </c>
      <c r="C19" s="310">
        <v>72.3</v>
      </c>
      <c r="D19" s="310">
        <v>119.1</v>
      </c>
      <c r="E19" s="310" t="s">
        <v>116</v>
      </c>
      <c r="F19" s="312">
        <v>38.6</v>
      </c>
      <c r="G19" s="312">
        <v>37.1</v>
      </c>
      <c r="H19" s="316">
        <v>36.700000000000003</v>
      </c>
      <c r="I19" s="310">
        <v>108.6</v>
      </c>
      <c r="J19" s="310">
        <v>198.2</v>
      </c>
      <c r="K19" s="310">
        <v>826</v>
      </c>
      <c r="L19" s="312">
        <v>43.1</v>
      </c>
      <c r="M19" s="312">
        <v>40</v>
      </c>
      <c r="N19" s="317">
        <v>41.9</v>
      </c>
      <c r="O19" s="311">
        <v>260</v>
      </c>
      <c r="P19" s="312">
        <v>262</v>
      </c>
      <c r="Q19" s="313">
        <v>157.69999999999999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334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4.9829999999999997</v>
      </c>
      <c r="C23" s="468">
        <v>10.199999999999999</v>
      </c>
      <c r="D23" s="469"/>
      <c r="E23" s="470"/>
      <c r="F23" s="73">
        <v>5.1859999999999999</v>
      </c>
      <c r="G23" s="74">
        <v>7.5919999999999996</v>
      </c>
      <c r="H23" s="468">
        <v>6.7720000000000002</v>
      </c>
      <c r="I23" s="469"/>
      <c r="J23" s="470"/>
      <c r="K23" s="73">
        <v>22.733000000000001</v>
      </c>
      <c r="L23" s="74">
        <v>31.282</v>
      </c>
      <c r="M23" s="97">
        <v>28.632000000000001</v>
      </c>
      <c r="N23" s="74">
        <v>34.366999999999997</v>
      </c>
      <c r="O23" s="468">
        <v>40.24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335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196">
        <v>15</v>
      </c>
      <c r="C25" s="108">
        <v>15</v>
      </c>
      <c r="D25" s="108">
        <v>15</v>
      </c>
      <c r="E25" s="194">
        <v>20</v>
      </c>
      <c r="F25" s="196">
        <v>150</v>
      </c>
      <c r="G25" s="108">
        <v>900</v>
      </c>
      <c r="H25" s="108">
        <v>20</v>
      </c>
      <c r="I25" s="108">
        <v>15</v>
      </c>
      <c r="J25" s="131">
        <v>20</v>
      </c>
      <c r="K25" s="37" t="s">
        <v>262</v>
      </c>
      <c r="L25" s="108">
        <v>500</v>
      </c>
      <c r="M25" s="118">
        <v>2500</v>
      </c>
      <c r="N25" s="108">
        <v>2600</v>
      </c>
      <c r="O25" s="108">
        <v>10</v>
      </c>
      <c r="P25" s="108">
        <v>10</v>
      </c>
      <c r="Q25" s="194">
        <v>10</v>
      </c>
      <c r="R25" s="50"/>
    </row>
    <row r="26" spans="1:18" ht="11.25" customHeight="1" thickBot="1" x14ac:dyDescent="0.2">
      <c r="A26" s="80" t="s">
        <v>28</v>
      </c>
      <c r="B26" s="298">
        <v>59.9</v>
      </c>
      <c r="C26" s="296">
        <v>52</v>
      </c>
      <c r="D26" s="296">
        <v>51.5</v>
      </c>
      <c r="E26" s="318">
        <v>53</v>
      </c>
      <c r="F26" s="298">
        <v>101.8</v>
      </c>
      <c r="G26" s="297">
        <v>292</v>
      </c>
      <c r="H26" s="296">
        <v>46.1</v>
      </c>
      <c r="I26" s="296">
        <v>41.7</v>
      </c>
      <c r="J26" s="319">
        <v>43</v>
      </c>
      <c r="K26" s="320" t="s">
        <v>262</v>
      </c>
      <c r="L26" s="297">
        <v>260</v>
      </c>
      <c r="M26" s="299">
        <v>1572</v>
      </c>
      <c r="N26" s="297">
        <v>1006</v>
      </c>
      <c r="O26" s="296">
        <v>29.4</v>
      </c>
      <c r="P26" s="296">
        <v>29.7</v>
      </c>
      <c r="Q26" s="318">
        <v>29.3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14.663</v>
      </c>
      <c r="C30" s="39">
        <v>20.09</v>
      </c>
      <c r="D30" s="39">
        <v>23.605</v>
      </c>
      <c r="E30" s="490">
        <v>23.73</v>
      </c>
      <c r="F30" s="491"/>
      <c r="G30" s="52">
        <v>12.18</v>
      </c>
      <c r="H30" s="39">
        <v>14.247</v>
      </c>
      <c r="I30" s="39">
        <v>24.408999999999999</v>
      </c>
      <c r="J30" s="490">
        <v>29.42</v>
      </c>
      <c r="K30" s="492"/>
      <c r="L30" s="491"/>
      <c r="M30" s="52">
        <v>0.61499999999999999</v>
      </c>
      <c r="N30" s="39">
        <v>3.6269999999999998</v>
      </c>
      <c r="O30" s="490">
        <v>7.8849999999999998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196">
        <v>25</v>
      </c>
      <c r="C32" s="108">
        <v>40</v>
      </c>
      <c r="D32" s="108">
        <v>30</v>
      </c>
      <c r="E32" s="108">
        <v>8</v>
      </c>
      <c r="F32" s="131">
        <v>8</v>
      </c>
      <c r="G32" s="196">
        <v>10</v>
      </c>
      <c r="H32" s="108">
        <v>1000</v>
      </c>
      <c r="I32" s="108">
        <v>3200</v>
      </c>
      <c r="J32" s="108">
        <v>20</v>
      </c>
      <c r="K32" s="108">
        <v>15</v>
      </c>
      <c r="L32" s="194">
        <v>15</v>
      </c>
      <c r="M32" s="196">
        <v>350</v>
      </c>
      <c r="N32" s="108">
        <v>150</v>
      </c>
      <c r="O32" s="108">
        <v>100</v>
      </c>
      <c r="P32" s="108">
        <v>130</v>
      </c>
      <c r="Q32" s="194">
        <v>150</v>
      </c>
      <c r="R32" s="199"/>
    </row>
    <row r="33" spans="1:18" ht="11.25" customHeight="1" thickBot="1" x14ac:dyDescent="0.2">
      <c r="A33" s="85" t="s">
        <v>28</v>
      </c>
      <c r="B33" s="314">
        <v>120.2</v>
      </c>
      <c r="C33" s="310">
        <v>151.80000000000001</v>
      </c>
      <c r="D33" s="310">
        <v>58.7</v>
      </c>
      <c r="E33" s="310">
        <v>33.9</v>
      </c>
      <c r="F33" s="321">
        <v>27.1</v>
      </c>
      <c r="G33" s="314">
        <v>62.3</v>
      </c>
      <c r="H33" s="310">
        <v>48.1</v>
      </c>
      <c r="I33" s="310">
        <v>1834</v>
      </c>
      <c r="J33" s="310">
        <v>43.5</v>
      </c>
      <c r="K33" s="310">
        <v>42</v>
      </c>
      <c r="L33" s="322">
        <v>43</v>
      </c>
      <c r="M33" s="297">
        <v>170.3</v>
      </c>
      <c r="N33" s="297">
        <v>92.6</v>
      </c>
      <c r="O33" s="297">
        <v>85.8</v>
      </c>
      <c r="P33" s="297">
        <v>101.9</v>
      </c>
      <c r="Q33" s="323">
        <v>110.9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16.658999999999999</v>
      </c>
      <c r="C37" s="139">
        <v>19.579000000000001</v>
      </c>
      <c r="D37" s="139">
        <v>23.602</v>
      </c>
      <c r="E37" s="139">
        <v>23.678999999999998</v>
      </c>
      <c r="F37" s="139">
        <v>27.027999999999999</v>
      </c>
      <c r="G37" s="505">
        <v>36.670999999999999</v>
      </c>
      <c r="H37" s="506"/>
      <c r="I37" s="507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50"/>
    </row>
    <row r="39" spans="1:18" ht="11.25" customHeight="1" x14ac:dyDescent="0.15">
      <c r="A39" s="86" t="s">
        <v>27</v>
      </c>
      <c r="B39" s="107">
        <v>320</v>
      </c>
      <c r="C39" s="108">
        <v>1000</v>
      </c>
      <c r="D39" s="108">
        <v>1000</v>
      </c>
      <c r="E39" s="108">
        <v>350</v>
      </c>
      <c r="F39" s="108">
        <v>1500</v>
      </c>
      <c r="G39" s="108">
        <v>900</v>
      </c>
      <c r="H39" s="108">
        <v>1000</v>
      </c>
      <c r="I39" s="108">
        <v>850</v>
      </c>
      <c r="J39" s="108" t="s">
        <v>262</v>
      </c>
      <c r="K39" s="108" t="s">
        <v>261</v>
      </c>
      <c r="L39" s="131" t="s">
        <v>261</v>
      </c>
      <c r="M39" s="196">
        <v>900</v>
      </c>
      <c r="N39" s="108">
        <v>210</v>
      </c>
      <c r="O39" s="108">
        <v>2300</v>
      </c>
      <c r="P39" s="194" t="s">
        <v>116</v>
      </c>
      <c r="Q39" s="50"/>
    </row>
    <row r="40" spans="1:18" ht="11.25" customHeight="1" thickBot="1" x14ac:dyDescent="0.2">
      <c r="A40" s="87" t="s">
        <v>28</v>
      </c>
      <c r="B40" s="300">
        <v>286</v>
      </c>
      <c r="C40" s="301">
        <v>535</v>
      </c>
      <c r="D40" s="301">
        <v>594</v>
      </c>
      <c r="E40" s="301">
        <v>285</v>
      </c>
      <c r="F40" s="302">
        <v>566</v>
      </c>
      <c r="G40" s="301">
        <v>383</v>
      </c>
      <c r="H40" s="301">
        <v>435</v>
      </c>
      <c r="I40" s="301">
        <v>380</v>
      </c>
      <c r="J40" s="113" t="s">
        <v>261</v>
      </c>
      <c r="K40" s="113" t="s">
        <v>261</v>
      </c>
      <c r="L40" s="132" t="s">
        <v>261</v>
      </c>
      <c r="M40" s="298">
        <v>335</v>
      </c>
      <c r="N40" s="310">
        <v>146.80000000000001</v>
      </c>
      <c r="O40" s="310">
        <v>739</v>
      </c>
      <c r="P40" s="93" t="s">
        <v>116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308">
        <v>5.093</v>
      </c>
      <c r="K44" s="74">
        <v>10.891</v>
      </c>
      <c r="L44" s="468">
        <v>19.34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>
        <v>10.791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12</v>
      </c>
      <c r="K46" s="108">
        <v>15</v>
      </c>
      <c r="L46" s="108">
        <v>12</v>
      </c>
      <c r="M46" s="108">
        <v>15</v>
      </c>
      <c r="N46" s="194">
        <v>20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324">
        <v>70.5</v>
      </c>
      <c r="K47" s="297">
        <v>64.400000000000006</v>
      </c>
      <c r="L47" s="297">
        <v>56.4</v>
      </c>
      <c r="M47" s="297">
        <v>54.1</v>
      </c>
      <c r="N47" s="325">
        <v>55.7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13.977</v>
      </c>
      <c r="D51" s="469"/>
      <c r="E51" s="470"/>
      <c r="F51" s="482">
        <v>15.542999999999999</v>
      </c>
      <c r="G51" s="469"/>
      <c r="H51" s="483"/>
      <c r="I51" s="468">
        <v>6.4779999999999998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376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108">
        <v>250</v>
      </c>
      <c r="D53" s="131">
        <v>220</v>
      </c>
      <c r="E53" s="75" t="s">
        <v>29</v>
      </c>
      <c r="F53" s="107">
        <v>80</v>
      </c>
      <c r="G53" s="107">
        <v>75</v>
      </c>
      <c r="H53" s="107">
        <v>75</v>
      </c>
      <c r="I53" s="108">
        <v>75</v>
      </c>
      <c r="J53" s="108">
        <v>75</v>
      </c>
      <c r="K53" s="194">
        <v>75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297">
        <v>95.7</v>
      </c>
      <c r="D54" s="297">
        <v>135.5</v>
      </c>
      <c r="E54" s="323" t="s">
        <v>29</v>
      </c>
      <c r="F54" s="326">
        <v>65.2</v>
      </c>
      <c r="G54" s="324">
        <v>72.8</v>
      </c>
      <c r="H54" s="327">
        <v>78.5</v>
      </c>
      <c r="I54" s="296">
        <v>62</v>
      </c>
      <c r="J54" s="296">
        <v>61.3</v>
      </c>
      <c r="K54" s="318">
        <v>61</v>
      </c>
      <c r="L54" s="49"/>
      <c r="M54" s="461"/>
      <c r="N54" s="461"/>
      <c r="O54" s="461"/>
      <c r="P54" s="461"/>
      <c r="Q54" s="461"/>
      <c r="R54" s="461"/>
    </row>
    <row r="55" spans="1:18" ht="23.25" customHeight="1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3" zoomScale="110" zoomScaleNormal="11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44425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14.606999999999999</v>
      </c>
      <c r="E9" s="468">
        <v>17.521000000000001</v>
      </c>
      <c r="F9" s="469"/>
      <c r="G9" s="470"/>
      <c r="H9" s="328" t="s">
        <v>29</v>
      </c>
      <c r="I9" s="76" t="s">
        <v>29</v>
      </c>
      <c r="J9" s="74">
        <v>12.244</v>
      </c>
      <c r="K9" s="468">
        <v>18.238</v>
      </c>
      <c r="L9" s="469"/>
      <c r="M9" s="470"/>
      <c r="N9" s="73" t="s">
        <v>29</v>
      </c>
      <c r="O9" s="74">
        <v>16.396000000000001</v>
      </c>
      <c r="P9" s="468">
        <v>23.73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108">
        <v>800</v>
      </c>
      <c r="E11" s="108">
        <v>750</v>
      </c>
      <c r="F11" s="108">
        <v>800</v>
      </c>
      <c r="G11" s="194">
        <v>850</v>
      </c>
      <c r="H11" s="37" t="s">
        <v>29</v>
      </c>
      <c r="I11" s="38" t="s">
        <v>29</v>
      </c>
      <c r="J11" s="108">
        <v>350</v>
      </c>
      <c r="K11" s="108">
        <v>160</v>
      </c>
      <c r="L11" s="108">
        <v>150</v>
      </c>
      <c r="M11" s="194">
        <v>140</v>
      </c>
      <c r="N11" s="37" t="s">
        <v>316</v>
      </c>
      <c r="O11" s="108">
        <v>150</v>
      </c>
      <c r="P11" s="108">
        <v>100</v>
      </c>
      <c r="Q11" s="108">
        <v>450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292">
        <v>287</v>
      </c>
      <c r="E12" s="293">
        <v>418</v>
      </c>
      <c r="F12" s="293">
        <v>441</v>
      </c>
      <c r="G12" s="294">
        <v>452</v>
      </c>
      <c r="H12" s="315" t="s">
        <v>29</v>
      </c>
      <c r="I12" s="292" t="s">
        <v>29</v>
      </c>
      <c r="J12" s="292">
        <v>172.6</v>
      </c>
      <c r="K12" s="293">
        <v>1222</v>
      </c>
      <c r="L12" s="293">
        <v>124.6</v>
      </c>
      <c r="M12" s="309">
        <v>125</v>
      </c>
      <c r="N12" s="315" t="s">
        <v>29</v>
      </c>
      <c r="O12" s="292">
        <v>127</v>
      </c>
      <c r="P12" s="292">
        <v>91.3</v>
      </c>
      <c r="Q12" s="292">
        <v>226</v>
      </c>
      <c r="R12" s="70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363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2.9119999999999999</v>
      </c>
      <c r="C16" s="126">
        <v>10.161</v>
      </c>
      <c r="D16" s="329">
        <v>19.22</v>
      </c>
      <c r="E16" s="74">
        <v>21.82</v>
      </c>
      <c r="F16" s="468">
        <v>23.8</v>
      </c>
      <c r="G16" s="469"/>
      <c r="H16" s="470"/>
      <c r="I16" s="73">
        <v>5.8559999999999999</v>
      </c>
      <c r="J16" s="74">
        <v>16.922000000000001</v>
      </c>
      <c r="K16" s="74">
        <v>19.841999999999999</v>
      </c>
      <c r="L16" s="500">
        <v>21.141999999999999</v>
      </c>
      <c r="M16" s="501"/>
      <c r="N16" s="502"/>
      <c r="O16" s="482">
        <v>16.026</v>
      </c>
      <c r="P16" s="483"/>
      <c r="Q16" s="75">
        <v>12.965999999999999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108">
        <v>10</v>
      </c>
      <c r="C18" s="195">
        <v>10</v>
      </c>
      <c r="D18" s="107">
        <v>2600</v>
      </c>
      <c r="E18" s="108">
        <v>2200</v>
      </c>
      <c r="F18" s="108">
        <v>25</v>
      </c>
      <c r="G18" s="108">
        <v>25</v>
      </c>
      <c r="H18" s="194">
        <v>25</v>
      </c>
      <c r="I18" s="108">
        <v>30</v>
      </c>
      <c r="J18" s="108">
        <v>250</v>
      </c>
      <c r="K18" s="108">
        <v>2500</v>
      </c>
      <c r="L18" s="108">
        <v>10</v>
      </c>
      <c r="M18" s="108">
        <v>10</v>
      </c>
      <c r="N18" s="108">
        <v>10</v>
      </c>
      <c r="O18" s="196">
        <v>450</v>
      </c>
      <c r="P18" s="108">
        <v>450</v>
      </c>
      <c r="Q18" s="194">
        <v>140</v>
      </c>
      <c r="R18" s="50"/>
    </row>
    <row r="19" spans="1:18" ht="11.25" customHeight="1" thickBot="1" x14ac:dyDescent="0.2">
      <c r="A19" s="80" t="s">
        <v>28</v>
      </c>
      <c r="B19" s="310">
        <v>38.6</v>
      </c>
      <c r="C19" s="310">
        <v>75.599999999999994</v>
      </c>
      <c r="D19" s="310">
        <v>1235</v>
      </c>
      <c r="E19" s="310">
        <v>933</v>
      </c>
      <c r="F19" s="312">
        <v>37.1</v>
      </c>
      <c r="G19" s="312">
        <v>36.9</v>
      </c>
      <c r="H19" s="316">
        <v>37.700000000000003</v>
      </c>
      <c r="I19" s="310">
        <v>80.400000000000006</v>
      </c>
      <c r="J19" s="310">
        <v>205</v>
      </c>
      <c r="K19" s="310">
        <v>895</v>
      </c>
      <c r="L19" s="312">
        <v>39.700000000000003</v>
      </c>
      <c r="M19" s="312">
        <v>39.299999999999997</v>
      </c>
      <c r="N19" s="317">
        <v>39.1</v>
      </c>
      <c r="O19" s="311">
        <v>253</v>
      </c>
      <c r="P19" s="312">
        <v>268</v>
      </c>
      <c r="Q19" s="313">
        <v>156.69999999999999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334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3.5590000000000002</v>
      </c>
      <c r="C23" s="468">
        <v>10.51</v>
      </c>
      <c r="D23" s="469"/>
      <c r="E23" s="470"/>
      <c r="F23" s="73">
        <v>6.1180000000000003</v>
      </c>
      <c r="G23" s="74">
        <v>7.6040000000000001</v>
      </c>
      <c r="H23" s="468">
        <v>7.0270000000000001</v>
      </c>
      <c r="I23" s="469"/>
      <c r="J23" s="470"/>
      <c r="K23" s="73" t="s">
        <v>116</v>
      </c>
      <c r="L23" s="74">
        <v>31.318000000000001</v>
      </c>
      <c r="M23" s="97">
        <v>28.73</v>
      </c>
      <c r="N23" s="74">
        <v>34.444000000000003</v>
      </c>
      <c r="O23" s="468">
        <v>40.299999999999997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335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196">
        <v>25</v>
      </c>
      <c r="C25" s="108">
        <v>15</v>
      </c>
      <c r="D25" s="108">
        <v>15</v>
      </c>
      <c r="E25" s="194">
        <v>20</v>
      </c>
      <c r="F25" s="196">
        <v>160</v>
      </c>
      <c r="G25" s="108">
        <v>700</v>
      </c>
      <c r="H25" s="108">
        <v>15</v>
      </c>
      <c r="I25" s="108">
        <v>12</v>
      </c>
      <c r="J25" s="131">
        <v>15</v>
      </c>
      <c r="K25" s="37" t="s">
        <v>262</v>
      </c>
      <c r="L25" s="108">
        <v>480</v>
      </c>
      <c r="M25" s="118">
        <v>2300</v>
      </c>
      <c r="N25" s="108">
        <v>1500</v>
      </c>
      <c r="O25" s="108">
        <v>10</v>
      </c>
      <c r="P25" s="108">
        <v>10</v>
      </c>
      <c r="Q25" s="194">
        <v>10</v>
      </c>
      <c r="R25" s="50"/>
    </row>
    <row r="26" spans="1:18" ht="11.25" customHeight="1" thickBot="1" x14ac:dyDescent="0.2">
      <c r="A26" s="80" t="s">
        <v>28</v>
      </c>
      <c r="B26" s="298">
        <v>61.5</v>
      </c>
      <c r="C26" s="296">
        <v>53.8</v>
      </c>
      <c r="D26" s="296">
        <v>54.1</v>
      </c>
      <c r="E26" s="318">
        <v>52.9</v>
      </c>
      <c r="F26" s="298">
        <v>107.5</v>
      </c>
      <c r="G26" s="297">
        <v>299</v>
      </c>
      <c r="H26" s="296">
        <v>41.3</v>
      </c>
      <c r="I26" s="296">
        <v>41.4</v>
      </c>
      <c r="J26" s="319">
        <v>41.4</v>
      </c>
      <c r="K26" s="320" t="s">
        <v>262</v>
      </c>
      <c r="L26" s="297">
        <v>249</v>
      </c>
      <c r="M26" s="299">
        <v>1575</v>
      </c>
      <c r="N26" s="297">
        <v>58.4</v>
      </c>
      <c r="O26" s="296">
        <v>29.6</v>
      </c>
      <c r="P26" s="296">
        <v>28.8</v>
      </c>
      <c r="Q26" s="318">
        <v>29.7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14.638999999999999</v>
      </c>
      <c r="C30" s="39">
        <v>20.084</v>
      </c>
      <c r="D30" s="39">
        <v>23.596</v>
      </c>
      <c r="E30" s="490">
        <v>24.013000000000002</v>
      </c>
      <c r="F30" s="491"/>
      <c r="G30" s="52">
        <v>12.22</v>
      </c>
      <c r="H30" s="39">
        <v>14.163</v>
      </c>
      <c r="I30" s="39">
        <v>24.335000000000001</v>
      </c>
      <c r="J30" s="490">
        <v>29.283000000000001</v>
      </c>
      <c r="K30" s="492"/>
      <c r="L30" s="491"/>
      <c r="M30" s="52">
        <v>0.61199999999999999</v>
      </c>
      <c r="N30" s="39">
        <v>3.7639999999999998</v>
      </c>
      <c r="O30" s="490">
        <v>8.0090000000000003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196">
        <v>30</v>
      </c>
      <c r="C32" s="108">
        <v>40</v>
      </c>
      <c r="D32" s="108">
        <v>30</v>
      </c>
      <c r="E32" s="108">
        <v>8</v>
      </c>
      <c r="F32" s="131">
        <v>8</v>
      </c>
      <c r="G32" s="196">
        <v>12</v>
      </c>
      <c r="H32" s="108">
        <v>630</v>
      </c>
      <c r="I32" s="108">
        <v>3000</v>
      </c>
      <c r="J32" s="108">
        <v>20</v>
      </c>
      <c r="K32" s="108">
        <v>20</v>
      </c>
      <c r="L32" s="194">
        <v>15</v>
      </c>
      <c r="M32" s="196">
        <v>350</v>
      </c>
      <c r="N32" s="108">
        <v>160</v>
      </c>
      <c r="O32" s="108">
        <v>100</v>
      </c>
      <c r="P32" s="108">
        <v>140</v>
      </c>
      <c r="Q32" s="194">
        <v>150</v>
      </c>
      <c r="R32" s="199"/>
    </row>
    <row r="33" spans="1:18" ht="11.25" customHeight="1" thickBot="1" x14ac:dyDescent="0.2">
      <c r="A33" s="85" t="s">
        <v>28</v>
      </c>
      <c r="B33" s="314">
        <v>130.9</v>
      </c>
      <c r="C33" s="310">
        <v>153.30000000000001</v>
      </c>
      <c r="D33" s="310">
        <v>60.1</v>
      </c>
      <c r="E33" s="310">
        <v>25.4</v>
      </c>
      <c r="F33" s="321">
        <v>25.2</v>
      </c>
      <c r="G33" s="314">
        <v>64.8</v>
      </c>
      <c r="H33" s="310">
        <v>419</v>
      </c>
      <c r="I33" s="310">
        <v>1887</v>
      </c>
      <c r="J33" s="310">
        <v>42.4</v>
      </c>
      <c r="K33" s="310">
        <v>42.2</v>
      </c>
      <c r="L33" s="322">
        <v>42</v>
      </c>
      <c r="M33" s="297">
        <v>182.6</v>
      </c>
      <c r="N33" s="297">
        <v>88.1</v>
      </c>
      <c r="O33" s="297">
        <v>84.2</v>
      </c>
      <c r="P33" s="297">
        <v>112.4</v>
      </c>
      <c r="Q33" s="323">
        <v>114.1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15.852</v>
      </c>
      <c r="C37" s="139">
        <v>19.170000000000002</v>
      </c>
      <c r="D37" s="139">
        <v>23.25</v>
      </c>
      <c r="E37" s="139">
        <v>23.405999999999999</v>
      </c>
      <c r="F37" s="139">
        <v>27.032</v>
      </c>
      <c r="G37" s="505">
        <v>36.765000000000001</v>
      </c>
      <c r="H37" s="506"/>
      <c r="I37" s="507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50"/>
    </row>
    <row r="39" spans="1:18" ht="11.25" customHeight="1" x14ac:dyDescent="0.15">
      <c r="A39" s="86" t="s">
        <v>27</v>
      </c>
      <c r="B39" s="107">
        <v>140</v>
      </c>
      <c r="C39" s="108">
        <v>450</v>
      </c>
      <c r="D39" s="108">
        <v>800</v>
      </c>
      <c r="E39" s="108">
        <v>110</v>
      </c>
      <c r="F39" s="108">
        <v>1600</v>
      </c>
      <c r="G39" s="108">
        <v>850</v>
      </c>
      <c r="H39" s="108">
        <v>1000</v>
      </c>
      <c r="I39" s="108">
        <v>1100</v>
      </c>
      <c r="J39" s="108" t="s">
        <v>262</v>
      </c>
      <c r="K39" s="108" t="s">
        <v>261</v>
      </c>
      <c r="L39" s="131" t="s">
        <v>261</v>
      </c>
      <c r="M39" s="196">
        <v>900</v>
      </c>
      <c r="N39" s="108">
        <v>160</v>
      </c>
      <c r="O39" s="108">
        <v>1800</v>
      </c>
      <c r="P39" s="194" t="s">
        <v>116</v>
      </c>
      <c r="Q39" s="50"/>
    </row>
    <row r="40" spans="1:18" ht="11.25" customHeight="1" thickBot="1" x14ac:dyDescent="0.2">
      <c r="A40" s="87" t="s">
        <v>28</v>
      </c>
      <c r="B40" s="300">
        <v>215</v>
      </c>
      <c r="C40" s="301">
        <v>341</v>
      </c>
      <c r="D40" s="301">
        <v>488</v>
      </c>
      <c r="E40" s="301">
        <v>146.1</v>
      </c>
      <c r="F40" s="302">
        <v>587</v>
      </c>
      <c r="G40" s="301">
        <v>369</v>
      </c>
      <c r="H40" s="301">
        <v>428</v>
      </c>
      <c r="I40" s="301">
        <v>474</v>
      </c>
      <c r="J40" s="113" t="s">
        <v>261</v>
      </c>
      <c r="K40" s="113" t="s">
        <v>261</v>
      </c>
      <c r="L40" s="132" t="s">
        <v>261</v>
      </c>
      <c r="M40" s="298">
        <v>350</v>
      </c>
      <c r="N40" s="310">
        <v>129.6</v>
      </c>
      <c r="O40" s="310">
        <v>610</v>
      </c>
      <c r="P40" s="93" t="s">
        <v>116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329">
        <v>4.9619999999999997</v>
      </c>
      <c r="K44" s="74">
        <v>10.805</v>
      </c>
      <c r="L44" s="468">
        <v>19.824999999999999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>
        <v>10.791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15</v>
      </c>
      <c r="K46" s="108">
        <v>12</v>
      </c>
      <c r="L46" s="108">
        <v>12</v>
      </c>
      <c r="M46" s="108">
        <v>15</v>
      </c>
      <c r="N46" s="194">
        <v>15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324">
        <v>72.8</v>
      </c>
      <c r="K47" s="297">
        <v>58.1</v>
      </c>
      <c r="L47" s="297">
        <v>55.8</v>
      </c>
      <c r="M47" s="297">
        <v>56.2</v>
      </c>
      <c r="N47" s="325">
        <v>56.6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14.021000000000001</v>
      </c>
      <c r="D51" s="469"/>
      <c r="E51" s="470"/>
      <c r="F51" s="482">
        <v>15.467000000000001</v>
      </c>
      <c r="G51" s="469"/>
      <c r="H51" s="483"/>
      <c r="I51" s="468">
        <v>6.7210000000000001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380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108">
        <v>250</v>
      </c>
      <c r="D53" s="131">
        <v>220</v>
      </c>
      <c r="E53" s="75" t="s">
        <v>29</v>
      </c>
      <c r="F53" s="107">
        <v>95</v>
      </c>
      <c r="G53" s="107">
        <v>90</v>
      </c>
      <c r="H53" s="107">
        <v>105</v>
      </c>
      <c r="I53" s="108">
        <v>75</v>
      </c>
      <c r="J53" s="108">
        <v>80</v>
      </c>
      <c r="K53" s="194">
        <v>80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297">
        <v>90.8</v>
      </c>
      <c r="D54" s="297">
        <v>149.4</v>
      </c>
      <c r="E54" s="323" t="s">
        <v>29</v>
      </c>
      <c r="F54" s="326">
        <v>78.2</v>
      </c>
      <c r="G54" s="324">
        <v>85.9</v>
      </c>
      <c r="H54" s="327">
        <v>90.9</v>
      </c>
      <c r="I54" s="296">
        <v>61.3</v>
      </c>
      <c r="J54" s="296">
        <v>61.3</v>
      </c>
      <c r="K54" s="318">
        <v>62.1</v>
      </c>
      <c r="L54" s="49"/>
      <c r="M54" s="461"/>
      <c r="N54" s="461"/>
      <c r="O54" s="461"/>
      <c r="P54" s="461"/>
      <c r="Q54" s="461"/>
      <c r="R54" s="461"/>
    </row>
    <row r="55" spans="1:18" ht="23.25" customHeight="1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zoomScale="110" zoomScaleNormal="11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44431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13.972</v>
      </c>
      <c r="E9" s="468">
        <v>16.997</v>
      </c>
      <c r="F9" s="469"/>
      <c r="G9" s="470"/>
      <c r="H9" s="330" t="s">
        <v>29</v>
      </c>
      <c r="I9" s="76" t="s">
        <v>29</v>
      </c>
      <c r="J9" s="74">
        <v>12.071</v>
      </c>
      <c r="K9" s="468">
        <v>17.885999999999999</v>
      </c>
      <c r="L9" s="469"/>
      <c r="M9" s="470"/>
      <c r="N9" s="73" t="s">
        <v>29</v>
      </c>
      <c r="O9" s="74">
        <v>16.303000000000001</v>
      </c>
      <c r="P9" s="468">
        <v>23.753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108">
        <v>800</v>
      </c>
      <c r="E11" s="108">
        <v>800</v>
      </c>
      <c r="F11" s="108">
        <v>900</v>
      </c>
      <c r="G11" s="194">
        <v>900</v>
      </c>
      <c r="H11" s="37" t="s">
        <v>29</v>
      </c>
      <c r="I11" s="38" t="s">
        <v>29</v>
      </c>
      <c r="J11" s="108">
        <v>310</v>
      </c>
      <c r="K11" s="108">
        <v>150</v>
      </c>
      <c r="L11" s="108">
        <v>150</v>
      </c>
      <c r="M11" s="194">
        <v>150</v>
      </c>
      <c r="N11" s="37" t="s">
        <v>316</v>
      </c>
      <c r="O11" s="108">
        <v>150</v>
      </c>
      <c r="P11" s="108">
        <v>300</v>
      </c>
      <c r="Q11" s="108">
        <v>500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292">
        <v>287</v>
      </c>
      <c r="E12" s="293">
        <v>437</v>
      </c>
      <c r="F12" s="293">
        <v>441</v>
      </c>
      <c r="G12" s="294">
        <v>437</v>
      </c>
      <c r="H12" s="315" t="s">
        <v>29</v>
      </c>
      <c r="I12" s="292" t="s">
        <v>29</v>
      </c>
      <c r="J12" s="292">
        <v>174</v>
      </c>
      <c r="K12" s="293">
        <v>122</v>
      </c>
      <c r="L12" s="293">
        <v>124.6</v>
      </c>
      <c r="M12" s="309">
        <v>124</v>
      </c>
      <c r="N12" s="315" t="s">
        <v>29</v>
      </c>
      <c r="O12" s="292">
        <v>125</v>
      </c>
      <c r="P12" s="292">
        <v>152</v>
      </c>
      <c r="Q12" s="292">
        <v>225</v>
      </c>
      <c r="R12" s="70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363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4.0229999999999997</v>
      </c>
      <c r="C16" s="126">
        <v>9.9290000000000003</v>
      </c>
      <c r="D16" s="331">
        <v>19.248000000000001</v>
      </c>
      <c r="E16" s="74">
        <v>21.439</v>
      </c>
      <c r="F16" s="468">
        <v>23.178000000000001</v>
      </c>
      <c r="G16" s="469"/>
      <c r="H16" s="470"/>
      <c r="I16" s="73">
        <v>7.1529999999999996</v>
      </c>
      <c r="J16" s="74">
        <v>16.431999999999999</v>
      </c>
      <c r="K16" s="74">
        <v>19.777000000000001</v>
      </c>
      <c r="L16" s="500">
        <v>20.57</v>
      </c>
      <c r="M16" s="501"/>
      <c r="N16" s="502"/>
      <c r="O16" s="482">
        <v>15.087</v>
      </c>
      <c r="P16" s="483"/>
      <c r="Q16" s="75">
        <v>12.6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108">
        <v>5</v>
      </c>
      <c r="C18" s="195">
        <v>10</v>
      </c>
      <c r="D18" s="107">
        <v>2500</v>
      </c>
      <c r="E18" s="108">
        <v>2400</v>
      </c>
      <c r="F18" s="108">
        <v>30</v>
      </c>
      <c r="G18" s="108">
        <v>30</v>
      </c>
      <c r="H18" s="194">
        <v>25</v>
      </c>
      <c r="I18" s="108">
        <v>25</v>
      </c>
      <c r="J18" s="108">
        <v>220</v>
      </c>
      <c r="K18" s="108">
        <v>2100</v>
      </c>
      <c r="L18" s="108">
        <v>12</v>
      </c>
      <c r="M18" s="108">
        <v>10</v>
      </c>
      <c r="N18" s="108">
        <v>10</v>
      </c>
      <c r="O18" s="196">
        <v>500</v>
      </c>
      <c r="P18" s="108">
        <v>410</v>
      </c>
      <c r="Q18" s="194">
        <v>140</v>
      </c>
      <c r="R18" s="50"/>
    </row>
    <row r="19" spans="1:18" ht="11.25" customHeight="1" thickBot="1" x14ac:dyDescent="0.2">
      <c r="A19" s="80" t="s">
        <v>28</v>
      </c>
      <c r="B19" s="310">
        <v>41</v>
      </c>
      <c r="C19" s="310">
        <v>72</v>
      </c>
      <c r="D19" s="310">
        <v>1267</v>
      </c>
      <c r="E19" s="310">
        <v>924</v>
      </c>
      <c r="F19" s="312">
        <v>46</v>
      </c>
      <c r="G19" s="312">
        <v>40</v>
      </c>
      <c r="H19" s="316">
        <v>37.700000000000003</v>
      </c>
      <c r="I19" s="310">
        <v>107</v>
      </c>
      <c r="J19" s="310">
        <v>201</v>
      </c>
      <c r="K19" s="310">
        <v>875</v>
      </c>
      <c r="L19" s="312">
        <v>39.700000000000003</v>
      </c>
      <c r="M19" s="312">
        <v>40</v>
      </c>
      <c r="N19" s="317">
        <v>41</v>
      </c>
      <c r="O19" s="311">
        <v>254</v>
      </c>
      <c r="P19" s="312">
        <v>258</v>
      </c>
      <c r="Q19" s="313">
        <v>161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334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4.5819999999999999</v>
      </c>
      <c r="C23" s="468">
        <v>9.58</v>
      </c>
      <c r="D23" s="469"/>
      <c r="E23" s="470"/>
      <c r="F23" s="73">
        <v>6.2389999999999999</v>
      </c>
      <c r="G23" s="74">
        <v>7.5839999999999996</v>
      </c>
      <c r="H23" s="468">
        <v>6.6440000000000001</v>
      </c>
      <c r="I23" s="469"/>
      <c r="J23" s="470"/>
      <c r="K23" s="73" t="s">
        <v>116</v>
      </c>
      <c r="L23" s="74">
        <v>31.356999999999999</v>
      </c>
      <c r="M23" s="97">
        <v>28.605</v>
      </c>
      <c r="N23" s="74">
        <v>34.334000000000003</v>
      </c>
      <c r="O23" s="468">
        <v>40.024999999999999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335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196">
        <v>35</v>
      </c>
      <c r="C25" s="108">
        <v>15</v>
      </c>
      <c r="D25" s="108">
        <v>15</v>
      </c>
      <c r="E25" s="194">
        <v>20</v>
      </c>
      <c r="F25" s="196">
        <v>250</v>
      </c>
      <c r="G25" s="108">
        <v>900</v>
      </c>
      <c r="H25" s="108">
        <v>12</v>
      </c>
      <c r="I25" s="108">
        <v>15</v>
      </c>
      <c r="J25" s="131">
        <v>15</v>
      </c>
      <c r="K25" s="37" t="s">
        <v>262</v>
      </c>
      <c r="L25" s="108">
        <v>400</v>
      </c>
      <c r="M25" s="118">
        <v>2500</v>
      </c>
      <c r="N25" s="108">
        <v>2300</v>
      </c>
      <c r="O25" s="108">
        <v>10</v>
      </c>
      <c r="P25" s="108">
        <v>10</v>
      </c>
      <c r="Q25" s="194">
        <v>10</v>
      </c>
      <c r="R25" s="50"/>
    </row>
    <row r="26" spans="1:18" ht="11.25" customHeight="1" thickBot="1" x14ac:dyDescent="0.2">
      <c r="A26" s="80" t="s">
        <v>28</v>
      </c>
      <c r="B26" s="298">
        <v>63</v>
      </c>
      <c r="C26" s="296">
        <v>53</v>
      </c>
      <c r="D26" s="296">
        <v>52</v>
      </c>
      <c r="E26" s="318">
        <v>52</v>
      </c>
      <c r="F26" s="298">
        <v>134</v>
      </c>
      <c r="G26" s="297">
        <v>286</v>
      </c>
      <c r="H26" s="296">
        <v>45</v>
      </c>
      <c r="I26" s="296">
        <v>42</v>
      </c>
      <c r="J26" s="319">
        <v>41.4</v>
      </c>
      <c r="K26" s="320" t="s">
        <v>262</v>
      </c>
      <c r="L26" s="297">
        <v>253</v>
      </c>
      <c r="M26" s="299">
        <v>1567</v>
      </c>
      <c r="N26" s="297">
        <v>910</v>
      </c>
      <c r="O26" s="296">
        <v>29.6</v>
      </c>
      <c r="P26" s="296">
        <v>30</v>
      </c>
      <c r="Q26" s="318">
        <v>29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14.582000000000001</v>
      </c>
      <c r="C30" s="39">
        <v>20.058</v>
      </c>
      <c r="D30" s="39">
        <v>23.579000000000001</v>
      </c>
      <c r="E30" s="490">
        <v>23.571999999999999</v>
      </c>
      <c r="F30" s="491"/>
      <c r="G30" s="52">
        <v>11.972</v>
      </c>
      <c r="H30" s="39">
        <v>14.134</v>
      </c>
      <c r="I30" s="39">
        <v>24.132000000000001</v>
      </c>
      <c r="J30" s="490">
        <v>28.77</v>
      </c>
      <c r="K30" s="492"/>
      <c r="L30" s="491"/>
      <c r="M30" s="52">
        <v>0.7</v>
      </c>
      <c r="N30" s="39">
        <v>3.548</v>
      </c>
      <c r="O30" s="490">
        <v>7.0609999999999999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196">
        <v>20</v>
      </c>
      <c r="C32" s="108">
        <v>40</v>
      </c>
      <c r="D32" s="108">
        <v>30</v>
      </c>
      <c r="E32" s="108">
        <v>8</v>
      </c>
      <c r="F32" s="131">
        <v>8</v>
      </c>
      <c r="G32" s="196">
        <v>10</v>
      </c>
      <c r="H32" s="108">
        <v>900</v>
      </c>
      <c r="I32" s="108">
        <v>3500</v>
      </c>
      <c r="J32" s="108">
        <v>20</v>
      </c>
      <c r="K32" s="108">
        <v>15</v>
      </c>
      <c r="L32" s="194">
        <v>15</v>
      </c>
      <c r="M32" s="196">
        <v>450</v>
      </c>
      <c r="N32" s="108">
        <v>150</v>
      </c>
      <c r="O32" s="108">
        <v>120</v>
      </c>
      <c r="P32" s="108">
        <v>150</v>
      </c>
      <c r="Q32" s="194">
        <v>140</v>
      </c>
      <c r="R32" s="199"/>
    </row>
    <row r="33" spans="1:18" ht="11.25" customHeight="1" thickBot="1" x14ac:dyDescent="0.2">
      <c r="A33" s="85" t="s">
        <v>28</v>
      </c>
      <c r="B33" s="314">
        <v>121</v>
      </c>
      <c r="C33" s="310">
        <v>153.30000000000001</v>
      </c>
      <c r="D33" s="310">
        <v>67</v>
      </c>
      <c r="E33" s="310">
        <v>29</v>
      </c>
      <c r="F33" s="321">
        <v>28</v>
      </c>
      <c r="G33" s="314">
        <v>64</v>
      </c>
      <c r="H33" s="310">
        <v>444</v>
      </c>
      <c r="I33" s="310">
        <v>1900</v>
      </c>
      <c r="J33" s="310">
        <v>48</v>
      </c>
      <c r="K33" s="310">
        <v>43</v>
      </c>
      <c r="L33" s="322">
        <v>43</v>
      </c>
      <c r="M33" s="297">
        <v>215</v>
      </c>
      <c r="N33" s="297">
        <v>88.1</v>
      </c>
      <c r="O33" s="297">
        <v>92</v>
      </c>
      <c r="P33" s="297">
        <v>104</v>
      </c>
      <c r="Q33" s="323">
        <v>105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17.382999999999999</v>
      </c>
      <c r="C37" s="139">
        <v>21.276</v>
      </c>
      <c r="D37" s="139">
        <v>23.327000000000002</v>
      </c>
      <c r="E37" s="139">
        <v>23.56</v>
      </c>
      <c r="F37" s="139">
        <v>26.995000000000001</v>
      </c>
      <c r="G37" s="505">
        <v>36.659999999999997</v>
      </c>
      <c r="H37" s="506"/>
      <c r="I37" s="507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50"/>
    </row>
    <row r="39" spans="1:18" ht="11.25" customHeight="1" x14ac:dyDescent="0.15">
      <c r="A39" s="86" t="s">
        <v>27</v>
      </c>
      <c r="B39" s="107">
        <v>200</v>
      </c>
      <c r="C39" s="108">
        <v>550</v>
      </c>
      <c r="D39" s="108">
        <v>900</v>
      </c>
      <c r="E39" s="108">
        <v>130</v>
      </c>
      <c r="F39" s="108">
        <v>1400</v>
      </c>
      <c r="G39" s="108">
        <v>850</v>
      </c>
      <c r="H39" s="108">
        <v>900</v>
      </c>
      <c r="I39" s="108">
        <v>850</v>
      </c>
      <c r="J39" s="108" t="s">
        <v>262</v>
      </c>
      <c r="K39" s="108" t="s">
        <v>261</v>
      </c>
      <c r="L39" s="131" t="s">
        <v>261</v>
      </c>
      <c r="M39" s="196">
        <v>900</v>
      </c>
      <c r="N39" s="108">
        <v>200</v>
      </c>
      <c r="O39" s="108">
        <v>1600</v>
      </c>
      <c r="P39" s="194" t="s">
        <v>116</v>
      </c>
      <c r="Q39" s="50"/>
    </row>
    <row r="40" spans="1:18" ht="11.25" customHeight="1" thickBot="1" x14ac:dyDescent="0.2">
      <c r="A40" s="87" t="s">
        <v>28</v>
      </c>
      <c r="B40" s="300">
        <v>272</v>
      </c>
      <c r="C40" s="301">
        <v>363</v>
      </c>
      <c r="D40" s="301">
        <v>431</v>
      </c>
      <c r="E40" s="301">
        <v>156</v>
      </c>
      <c r="F40" s="302">
        <v>545</v>
      </c>
      <c r="G40" s="301">
        <v>376</v>
      </c>
      <c r="H40" s="301">
        <v>400</v>
      </c>
      <c r="I40" s="301">
        <v>379</v>
      </c>
      <c r="J40" s="113" t="s">
        <v>261</v>
      </c>
      <c r="K40" s="113" t="s">
        <v>261</v>
      </c>
      <c r="L40" s="132" t="s">
        <v>261</v>
      </c>
      <c r="M40" s="298">
        <v>309</v>
      </c>
      <c r="N40" s="310">
        <v>139</v>
      </c>
      <c r="O40" s="310">
        <v>590</v>
      </c>
      <c r="P40" s="93" t="s">
        <v>116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331">
        <v>5</v>
      </c>
      <c r="K44" s="74">
        <v>10.824999999999999</v>
      </c>
      <c r="L44" s="468">
        <v>19.791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>
        <v>10.791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12</v>
      </c>
      <c r="K46" s="108">
        <v>12</v>
      </c>
      <c r="L46" s="108">
        <v>12</v>
      </c>
      <c r="M46" s="108">
        <v>15</v>
      </c>
      <c r="N46" s="194">
        <v>15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324">
        <v>69</v>
      </c>
      <c r="K47" s="297">
        <v>58.1</v>
      </c>
      <c r="L47" s="297">
        <v>55</v>
      </c>
      <c r="M47" s="297">
        <v>56.2</v>
      </c>
      <c r="N47" s="325">
        <v>56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11.808999999999999</v>
      </c>
      <c r="D51" s="469"/>
      <c r="E51" s="470"/>
      <c r="F51" s="482">
        <v>15.345000000000001</v>
      </c>
      <c r="G51" s="469"/>
      <c r="H51" s="483"/>
      <c r="I51" s="468">
        <v>6.3819999999999997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382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108">
        <v>180</v>
      </c>
      <c r="D53" s="131">
        <v>150</v>
      </c>
      <c r="E53" s="75" t="s">
        <v>29</v>
      </c>
      <c r="F53" s="107">
        <v>100</v>
      </c>
      <c r="G53" s="107">
        <v>110</v>
      </c>
      <c r="H53" s="107">
        <v>120</v>
      </c>
      <c r="I53" s="108">
        <v>70</v>
      </c>
      <c r="J53" s="108">
        <v>75</v>
      </c>
      <c r="K53" s="194">
        <v>75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297">
        <v>145</v>
      </c>
      <c r="D54" s="297">
        <v>147</v>
      </c>
      <c r="E54" s="323" t="s">
        <v>29</v>
      </c>
      <c r="F54" s="326">
        <v>87</v>
      </c>
      <c r="G54" s="324">
        <v>88</v>
      </c>
      <c r="H54" s="327">
        <v>95</v>
      </c>
      <c r="I54" s="296">
        <v>60</v>
      </c>
      <c r="J54" s="296">
        <v>63</v>
      </c>
      <c r="K54" s="318">
        <v>62</v>
      </c>
      <c r="L54" s="49"/>
      <c r="M54" s="461"/>
      <c r="N54" s="461"/>
      <c r="O54" s="461"/>
      <c r="P54" s="461"/>
      <c r="Q54" s="461"/>
      <c r="R54" s="461"/>
    </row>
    <row r="55" spans="1:18" ht="23.25" customHeight="1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zoomScale="110" zoomScaleNormal="11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44438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14.282</v>
      </c>
      <c r="E9" s="468">
        <v>17.109000000000002</v>
      </c>
      <c r="F9" s="469"/>
      <c r="G9" s="470"/>
      <c r="H9" s="332" t="s">
        <v>29</v>
      </c>
      <c r="I9" s="76" t="s">
        <v>29</v>
      </c>
      <c r="J9" s="74">
        <v>12.198</v>
      </c>
      <c r="K9" s="468">
        <v>17.856999999999999</v>
      </c>
      <c r="L9" s="469"/>
      <c r="M9" s="470"/>
      <c r="N9" s="73" t="s">
        <v>29</v>
      </c>
      <c r="O9" s="74">
        <v>16.338000000000001</v>
      </c>
      <c r="P9" s="468">
        <v>23.710999999999999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108">
        <v>900</v>
      </c>
      <c r="E11" s="108">
        <v>900</v>
      </c>
      <c r="F11" s="108">
        <v>950</v>
      </c>
      <c r="G11" s="194">
        <v>850</v>
      </c>
      <c r="H11" s="37" t="s">
        <v>29</v>
      </c>
      <c r="I11" s="38" t="s">
        <v>29</v>
      </c>
      <c r="J11" s="108">
        <v>350</v>
      </c>
      <c r="K11" s="108">
        <v>160</v>
      </c>
      <c r="L11" s="108">
        <v>150</v>
      </c>
      <c r="M11" s="194">
        <v>160</v>
      </c>
      <c r="N11" s="37" t="s">
        <v>316</v>
      </c>
      <c r="O11" s="108">
        <v>140</v>
      </c>
      <c r="P11" s="108">
        <v>100</v>
      </c>
      <c r="Q11" s="108">
        <v>550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292">
        <v>281</v>
      </c>
      <c r="E12" s="293">
        <v>428</v>
      </c>
      <c r="F12" s="293">
        <v>439</v>
      </c>
      <c r="G12" s="294">
        <v>431</v>
      </c>
      <c r="H12" s="315" t="s">
        <v>29</v>
      </c>
      <c r="I12" s="292" t="s">
        <v>29</v>
      </c>
      <c r="J12" s="292">
        <v>167.9</v>
      </c>
      <c r="K12" s="293">
        <v>120.7</v>
      </c>
      <c r="L12" s="293">
        <v>125.5</v>
      </c>
      <c r="M12" s="309">
        <v>125</v>
      </c>
      <c r="N12" s="315" t="s">
        <v>29</v>
      </c>
      <c r="O12" s="292">
        <v>120.6</v>
      </c>
      <c r="P12" s="292">
        <v>89</v>
      </c>
      <c r="Q12" s="292">
        <v>218</v>
      </c>
      <c r="R12" s="70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363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4.1630000000000003</v>
      </c>
      <c r="C16" s="126">
        <v>10.124000000000001</v>
      </c>
      <c r="D16" s="333">
        <v>19.245000000000001</v>
      </c>
      <c r="E16" s="74">
        <v>21.596</v>
      </c>
      <c r="F16" s="468">
        <v>23.338000000000001</v>
      </c>
      <c r="G16" s="469"/>
      <c r="H16" s="470"/>
      <c r="I16" s="73">
        <v>7.9130000000000003</v>
      </c>
      <c r="J16" s="74">
        <v>16.722000000000001</v>
      </c>
      <c r="K16" s="74">
        <v>19.815000000000001</v>
      </c>
      <c r="L16" s="500">
        <v>20.588000000000001</v>
      </c>
      <c r="M16" s="501"/>
      <c r="N16" s="502"/>
      <c r="O16" s="482">
        <v>14.789</v>
      </c>
      <c r="P16" s="483"/>
      <c r="Q16" s="75">
        <v>12.672000000000001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108" t="s">
        <v>116</v>
      </c>
      <c r="C18" s="195">
        <v>20</v>
      </c>
      <c r="D18" s="107">
        <v>3000</v>
      </c>
      <c r="E18" s="108">
        <v>2200</v>
      </c>
      <c r="F18" s="108">
        <v>30</v>
      </c>
      <c r="G18" s="108">
        <v>30</v>
      </c>
      <c r="H18" s="194">
        <v>30</v>
      </c>
      <c r="I18" s="108">
        <v>30</v>
      </c>
      <c r="J18" s="108">
        <v>200</v>
      </c>
      <c r="K18" s="108">
        <v>2300</v>
      </c>
      <c r="L18" s="108">
        <v>10</v>
      </c>
      <c r="M18" s="108">
        <v>10</v>
      </c>
      <c r="N18" s="108">
        <v>10</v>
      </c>
      <c r="O18" s="196">
        <v>420</v>
      </c>
      <c r="P18" s="108">
        <v>480</v>
      </c>
      <c r="Q18" s="194">
        <v>130</v>
      </c>
      <c r="R18" s="50"/>
    </row>
    <row r="19" spans="1:18" ht="11.25" customHeight="1" thickBot="1" x14ac:dyDescent="0.2">
      <c r="A19" s="80" t="s">
        <v>28</v>
      </c>
      <c r="B19" s="310" t="s">
        <v>116</v>
      </c>
      <c r="C19" s="310">
        <v>78</v>
      </c>
      <c r="D19" s="310">
        <v>1301</v>
      </c>
      <c r="E19" s="310">
        <v>950</v>
      </c>
      <c r="F19" s="312">
        <v>38.4</v>
      </c>
      <c r="G19" s="312">
        <v>38.200000000000003</v>
      </c>
      <c r="H19" s="316">
        <v>37.6</v>
      </c>
      <c r="I19" s="310">
        <v>108.2</v>
      </c>
      <c r="J19" s="310">
        <v>202</v>
      </c>
      <c r="K19" s="310">
        <v>861</v>
      </c>
      <c r="L19" s="312">
        <v>39.799999999999997</v>
      </c>
      <c r="M19" s="312">
        <v>39.4</v>
      </c>
      <c r="N19" s="317">
        <v>40</v>
      </c>
      <c r="O19" s="311">
        <v>256</v>
      </c>
      <c r="P19" s="312">
        <v>259</v>
      </c>
      <c r="Q19" s="313">
        <v>156.19999999999999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334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5.65</v>
      </c>
      <c r="C23" s="468">
        <v>9.4619999999999997</v>
      </c>
      <c r="D23" s="469"/>
      <c r="E23" s="470"/>
      <c r="F23" s="73">
        <v>6.3769999999999998</v>
      </c>
      <c r="G23" s="74">
        <v>7.6029999999999998</v>
      </c>
      <c r="H23" s="468">
        <v>6.6849999999999996</v>
      </c>
      <c r="I23" s="469"/>
      <c r="J23" s="470"/>
      <c r="K23" s="73" t="s">
        <v>116</v>
      </c>
      <c r="L23" s="74">
        <v>31.38</v>
      </c>
      <c r="M23" s="97">
        <v>28.6</v>
      </c>
      <c r="N23" s="74">
        <v>34.347999999999999</v>
      </c>
      <c r="O23" s="468">
        <v>40.261000000000003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335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196">
        <v>50</v>
      </c>
      <c r="C25" s="108">
        <v>20</v>
      </c>
      <c r="D25" s="108">
        <v>15</v>
      </c>
      <c r="E25" s="194">
        <v>15</v>
      </c>
      <c r="F25" s="196">
        <v>350</v>
      </c>
      <c r="G25" s="108">
        <v>950</v>
      </c>
      <c r="H25" s="108">
        <v>15</v>
      </c>
      <c r="I25" s="108">
        <v>15</v>
      </c>
      <c r="J25" s="131">
        <v>15</v>
      </c>
      <c r="K25" s="37" t="s">
        <v>262</v>
      </c>
      <c r="L25" s="108">
        <v>500</v>
      </c>
      <c r="M25" s="118">
        <v>2300</v>
      </c>
      <c r="N25" s="108">
        <v>1600</v>
      </c>
      <c r="O25" s="108">
        <v>10</v>
      </c>
      <c r="P25" s="108">
        <v>10</v>
      </c>
      <c r="Q25" s="194">
        <v>10</v>
      </c>
      <c r="R25" s="50"/>
    </row>
    <row r="26" spans="1:18" ht="11.25" customHeight="1" thickBot="1" x14ac:dyDescent="0.2">
      <c r="A26" s="80" t="s">
        <v>28</v>
      </c>
      <c r="B26" s="298">
        <v>67.8</v>
      </c>
      <c r="C26" s="296">
        <v>52.3</v>
      </c>
      <c r="D26" s="296">
        <v>52.4</v>
      </c>
      <c r="E26" s="318">
        <v>51.5</v>
      </c>
      <c r="F26" s="298">
        <v>176.4</v>
      </c>
      <c r="G26" s="297">
        <v>324</v>
      </c>
      <c r="H26" s="296">
        <v>41.4</v>
      </c>
      <c r="I26" s="296">
        <v>41.5</v>
      </c>
      <c r="J26" s="319">
        <v>42</v>
      </c>
      <c r="K26" s="320" t="s">
        <v>262</v>
      </c>
      <c r="L26" s="297">
        <v>275</v>
      </c>
      <c r="M26" s="299">
        <v>1596</v>
      </c>
      <c r="N26" s="297">
        <v>585</v>
      </c>
      <c r="O26" s="296">
        <v>31</v>
      </c>
      <c r="P26" s="296">
        <v>29.7</v>
      </c>
      <c r="Q26" s="318">
        <v>29.4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14.662000000000001</v>
      </c>
      <c r="C30" s="39">
        <v>20.117999999999999</v>
      </c>
      <c r="D30" s="39">
        <v>23.608000000000001</v>
      </c>
      <c r="E30" s="490">
        <v>23.577999999999999</v>
      </c>
      <c r="F30" s="491"/>
      <c r="G30" s="52">
        <v>12.036</v>
      </c>
      <c r="H30" s="39">
        <v>14.127000000000001</v>
      </c>
      <c r="I30" s="39">
        <v>24.225000000000001</v>
      </c>
      <c r="J30" s="490">
        <v>29.012</v>
      </c>
      <c r="K30" s="492"/>
      <c r="L30" s="491"/>
      <c r="M30" s="52">
        <v>0.88900000000000001</v>
      </c>
      <c r="N30" s="39">
        <v>3.6760000000000002</v>
      </c>
      <c r="O30" s="490">
        <v>7.0119999999999996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196">
        <v>12</v>
      </c>
      <c r="C32" s="108">
        <v>40</v>
      </c>
      <c r="D32" s="108">
        <v>30</v>
      </c>
      <c r="E32" s="108">
        <v>5</v>
      </c>
      <c r="F32" s="131">
        <v>8</v>
      </c>
      <c r="G32" s="196">
        <v>10</v>
      </c>
      <c r="H32" s="108">
        <v>950</v>
      </c>
      <c r="I32" s="108">
        <v>3800</v>
      </c>
      <c r="J32" s="108">
        <v>20</v>
      </c>
      <c r="K32" s="108">
        <v>15</v>
      </c>
      <c r="L32" s="194">
        <v>12</v>
      </c>
      <c r="M32" s="196">
        <v>550</v>
      </c>
      <c r="N32" s="108">
        <v>140</v>
      </c>
      <c r="O32" s="108">
        <v>100</v>
      </c>
      <c r="P32" s="108">
        <v>140</v>
      </c>
      <c r="Q32" s="194">
        <v>150</v>
      </c>
      <c r="R32" s="199"/>
    </row>
    <row r="33" spans="1:18" ht="11.25" customHeight="1" thickBot="1" x14ac:dyDescent="0.2">
      <c r="A33" s="85" t="s">
        <v>28</v>
      </c>
      <c r="B33" s="314">
        <v>125.8</v>
      </c>
      <c r="C33" s="310">
        <v>152.5</v>
      </c>
      <c r="D33" s="310">
        <v>60.1</v>
      </c>
      <c r="E33" s="310">
        <v>26.4</v>
      </c>
      <c r="F33" s="321">
        <v>35.4</v>
      </c>
      <c r="G33" s="314">
        <v>62.8</v>
      </c>
      <c r="H33" s="310">
        <v>416</v>
      </c>
      <c r="I33" s="310">
        <v>1856</v>
      </c>
      <c r="J33" s="310">
        <v>42.7</v>
      </c>
      <c r="K33" s="310">
        <v>41.6</v>
      </c>
      <c r="L33" s="322">
        <v>41</v>
      </c>
      <c r="M33" s="297">
        <v>228</v>
      </c>
      <c r="N33" s="297">
        <v>89.4</v>
      </c>
      <c r="O33" s="297">
        <v>83.4</v>
      </c>
      <c r="P33" s="297">
        <v>106</v>
      </c>
      <c r="Q33" s="323">
        <v>110.9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17.969000000000001</v>
      </c>
      <c r="C37" s="139">
        <v>21.202999999999999</v>
      </c>
      <c r="D37" s="139">
        <v>23.434999999999999</v>
      </c>
      <c r="E37" s="139">
        <v>23.655999999999999</v>
      </c>
      <c r="F37" s="139">
        <v>27.027000000000001</v>
      </c>
      <c r="G37" s="505">
        <v>36.658000000000001</v>
      </c>
      <c r="H37" s="506"/>
      <c r="I37" s="507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50"/>
    </row>
    <row r="39" spans="1:18" ht="11.25" customHeight="1" x14ac:dyDescent="0.15">
      <c r="A39" s="86" t="s">
        <v>27</v>
      </c>
      <c r="B39" s="107">
        <v>300</v>
      </c>
      <c r="C39" s="108">
        <v>800</v>
      </c>
      <c r="D39" s="108">
        <v>750</v>
      </c>
      <c r="E39" s="108">
        <v>140</v>
      </c>
      <c r="F39" s="108">
        <v>1400</v>
      </c>
      <c r="G39" s="108">
        <v>850</v>
      </c>
      <c r="H39" s="108">
        <v>1000</v>
      </c>
      <c r="I39" s="108">
        <v>1000</v>
      </c>
      <c r="J39" s="108" t="s">
        <v>262</v>
      </c>
      <c r="K39" s="108" t="s">
        <v>261</v>
      </c>
      <c r="L39" s="131" t="s">
        <v>261</v>
      </c>
      <c r="M39" s="196">
        <v>700</v>
      </c>
      <c r="N39" s="108">
        <v>180</v>
      </c>
      <c r="O39" s="108">
        <v>2100</v>
      </c>
      <c r="P39" s="194" t="s">
        <v>116</v>
      </c>
      <c r="Q39" s="50"/>
    </row>
    <row r="40" spans="1:18" ht="11.25" customHeight="1" thickBot="1" x14ac:dyDescent="0.2">
      <c r="A40" s="87" t="s">
        <v>28</v>
      </c>
      <c r="B40" s="300">
        <v>317</v>
      </c>
      <c r="C40" s="301">
        <v>481</v>
      </c>
      <c r="D40" s="301">
        <v>439</v>
      </c>
      <c r="E40" s="301">
        <v>163.1</v>
      </c>
      <c r="F40" s="302">
        <v>563</v>
      </c>
      <c r="G40" s="301">
        <v>355</v>
      </c>
      <c r="H40" s="301">
        <v>431</v>
      </c>
      <c r="I40" s="301">
        <v>478</v>
      </c>
      <c r="J40" s="113" t="s">
        <v>261</v>
      </c>
      <c r="K40" s="113" t="s">
        <v>261</v>
      </c>
      <c r="L40" s="132" t="s">
        <v>261</v>
      </c>
      <c r="M40" s="298">
        <v>304</v>
      </c>
      <c r="N40" s="310">
        <v>135.1</v>
      </c>
      <c r="O40" s="310">
        <v>672</v>
      </c>
      <c r="P40" s="93" t="s">
        <v>116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333">
        <v>5.05</v>
      </c>
      <c r="K44" s="74">
        <v>10.901999999999999</v>
      </c>
      <c r="L44" s="468">
        <v>19.779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>
        <v>10.791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12</v>
      </c>
      <c r="K46" s="108">
        <v>12</v>
      </c>
      <c r="L46" s="108">
        <v>12</v>
      </c>
      <c r="M46" s="108">
        <v>15</v>
      </c>
      <c r="N46" s="194">
        <v>15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324">
        <v>72.8</v>
      </c>
      <c r="K47" s="297">
        <v>55.6</v>
      </c>
      <c r="L47" s="297">
        <v>55</v>
      </c>
      <c r="M47" s="297">
        <v>55.6</v>
      </c>
      <c r="N47" s="325">
        <v>56.4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11.853999999999999</v>
      </c>
      <c r="D51" s="469"/>
      <c r="E51" s="470"/>
      <c r="F51" s="482">
        <v>15.484</v>
      </c>
      <c r="G51" s="469"/>
      <c r="H51" s="483"/>
      <c r="I51" s="468">
        <v>6.4130000000000003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382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108">
        <v>180</v>
      </c>
      <c r="D53" s="131">
        <v>180</v>
      </c>
      <c r="E53" s="75" t="s">
        <v>29</v>
      </c>
      <c r="F53" s="107">
        <v>120</v>
      </c>
      <c r="G53" s="107">
        <v>150</v>
      </c>
      <c r="H53" s="107">
        <v>150</v>
      </c>
      <c r="I53" s="108">
        <v>70</v>
      </c>
      <c r="J53" s="108">
        <v>70</v>
      </c>
      <c r="K53" s="194">
        <v>70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297">
        <v>130.30000000000001</v>
      </c>
      <c r="D54" s="297">
        <v>133.80000000000001</v>
      </c>
      <c r="E54" s="323" t="s">
        <v>29</v>
      </c>
      <c r="F54" s="326">
        <v>97.3</v>
      </c>
      <c r="G54" s="324">
        <v>112.6</v>
      </c>
      <c r="H54" s="327">
        <v>112.3</v>
      </c>
      <c r="I54" s="296">
        <v>60.9</v>
      </c>
      <c r="J54" s="296">
        <v>61</v>
      </c>
      <c r="K54" s="318">
        <v>60.7</v>
      </c>
      <c r="L54" s="49"/>
      <c r="M54" s="461"/>
      <c r="N54" s="461"/>
      <c r="O54" s="461"/>
      <c r="P54" s="461"/>
      <c r="Q54" s="461"/>
      <c r="R54" s="461"/>
    </row>
    <row r="55" spans="1:18" ht="23.25" customHeight="1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10" zoomScaleNormal="11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44445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14.609</v>
      </c>
      <c r="E9" s="468">
        <v>16.957999999999998</v>
      </c>
      <c r="F9" s="469"/>
      <c r="G9" s="470"/>
      <c r="H9" s="334" t="s">
        <v>29</v>
      </c>
      <c r="I9" s="76" t="s">
        <v>29</v>
      </c>
      <c r="J9" s="74">
        <v>12.305</v>
      </c>
      <c r="K9" s="468">
        <v>17.812999999999999</v>
      </c>
      <c r="L9" s="469"/>
      <c r="M9" s="470"/>
      <c r="N9" s="73" t="s">
        <v>29</v>
      </c>
      <c r="O9" s="74">
        <v>16.388999999999999</v>
      </c>
      <c r="P9" s="468">
        <v>23.77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108">
        <v>900</v>
      </c>
      <c r="E11" s="108">
        <v>950</v>
      </c>
      <c r="F11" s="108">
        <v>1100</v>
      </c>
      <c r="G11" s="194">
        <v>950</v>
      </c>
      <c r="H11" s="37" t="s">
        <v>29</v>
      </c>
      <c r="I11" s="38" t="s">
        <v>29</v>
      </c>
      <c r="J11" s="108">
        <v>380</v>
      </c>
      <c r="K11" s="108">
        <v>150</v>
      </c>
      <c r="L11" s="108">
        <v>150</v>
      </c>
      <c r="M11" s="194">
        <v>160</v>
      </c>
      <c r="N11" s="37" t="s">
        <v>316</v>
      </c>
      <c r="O11" s="108">
        <v>140</v>
      </c>
      <c r="P11" s="108">
        <v>150</v>
      </c>
      <c r="Q11" s="108">
        <v>220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292">
        <v>285</v>
      </c>
      <c r="E12" s="293">
        <v>438</v>
      </c>
      <c r="F12" s="293">
        <v>458</v>
      </c>
      <c r="G12" s="294">
        <v>446</v>
      </c>
      <c r="H12" s="315" t="s">
        <v>29</v>
      </c>
      <c r="I12" s="292" t="s">
        <v>29</v>
      </c>
      <c r="J12" s="292">
        <v>179</v>
      </c>
      <c r="K12" s="293">
        <v>120</v>
      </c>
      <c r="L12" s="293">
        <v>125.5</v>
      </c>
      <c r="M12" s="309">
        <v>126</v>
      </c>
      <c r="N12" s="315" t="s">
        <v>29</v>
      </c>
      <c r="O12" s="292">
        <v>116</v>
      </c>
      <c r="P12" s="292">
        <v>121</v>
      </c>
      <c r="Q12" s="292">
        <v>149</v>
      </c>
      <c r="R12" s="70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363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4.1669999999999998</v>
      </c>
      <c r="C16" s="126">
        <v>10.266</v>
      </c>
      <c r="D16" s="335">
        <v>19.279</v>
      </c>
      <c r="E16" s="74">
        <v>21.754000000000001</v>
      </c>
      <c r="F16" s="468">
        <v>23.29</v>
      </c>
      <c r="G16" s="469"/>
      <c r="H16" s="470"/>
      <c r="I16" s="73">
        <v>8.0350000000000001</v>
      </c>
      <c r="J16" s="74">
        <v>17.061</v>
      </c>
      <c r="K16" s="74">
        <v>19.853999999999999</v>
      </c>
      <c r="L16" s="500">
        <v>20.512</v>
      </c>
      <c r="M16" s="501"/>
      <c r="N16" s="502"/>
      <c r="O16" s="482">
        <v>14.476000000000001</v>
      </c>
      <c r="P16" s="483"/>
      <c r="Q16" s="75">
        <v>12.561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108" t="s">
        <v>116</v>
      </c>
      <c r="C18" s="195">
        <v>10</v>
      </c>
      <c r="D18" s="107">
        <v>3000</v>
      </c>
      <c r="E18" s="108">
        <v>2500</v>
      </c>
      <c r="F18" s="108">
        <v>30</v>
      </c>
      <c r="G18" s="108">
        <v>30</v>
      </c>
      <c r="H18" s="194">
        <v>30</v>
      </c>
      <c r="I18" s="108">
        <v>30</v>
      </c>
      <c r="J18" s="108">
        <v>220</v>
      </c>
      <c r="K18" s="108">
        <v>2300</v>
      </c>
      <c r="L18" s="108">
        <v>10</v>
      </c>
      <c r="M18" s="108">
        <v>10</v>
      </c>
      <c r="N18" s="108">
        <v>10</v>
      </c>
      <c r="O18" s="196">
        <v>450</v>
      </c>
      <c r="P18" s="108">
        <v>410</v>
      </c>
      <c r="Q18" s="194">
        <v>120</v>
      </c>
      <c r="R18" s="50"/>
    </row>
    <row r="19" spans="1:18" ht="11.25" customHeight="1" thickBot="1" x14ac:dyDescent="0.2">
      <c r="A19" s="80" t="s">
        <v>28</v>
      </c>
      <c r="B19" s="310" t="s">
        <v>116</v>
      </c>
      <c r="C19" s="310">
        <v>74</v>
      </c>
      <c r="D19" s="310">
        <v>1292</v>
      </c>
      <c r="E19" s="310">
        <v>945</v>
      </c>
      <c r="F19" s="312">
        <v>45</v>
      </c>
      <c r="G19" s="312">
        <v>49</v>
      </c>
      <c r="H19" s="316">
        <v>39</v>
      </c>
      <c r="I19" s="310">
        <v>110</v>
      </c>
      <c r="J19" s="310">
        <v>204</v>
      </c>
      <c r="K19" s="310">
        <v>883</v>
      </c>
      <c r="L19" s="312">
        <v>39.799999999999997</v>
      </c>
      <c r="M19" s="312">
        <v>40</v>
      </c>
      <c r="N19" s="317">
        <v>40</v>
      </c>
      <c r="O19" s="311">
        <v>262</v>
      </c>
      <c r="P19" s="312">
        <v>261</v>
      </c>
      <c r="Q19" s="313">
        <v>159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334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5.98</v>
      </c>
      <c r="C23" s="468">
        <v>9.3350000000000009</v>
      </c>
      <c r="D23" s="469"/>
      <c r="E23" s="470"/>
      <c r="F23" s="73">
        <v>6.2629999999999999</v>
      </c>
      <c r="G23" s="74">
        <v>7.585</v>
      </c>
      <c r="H23" s="468">
        <v>6.6130000000000004</v>
      </c>
      <c r="I23" s="469"/>
      <c r="J23" s="470"/>
      <c r="K23" s="73" t="s">
        <v>116</v>
      </c>
      <c r="L23" s="74">
        <v>31.417999999999999</v>
      </c>
      <c r="M23" s="97">
        <v>28.614000000000001</v>
      </c>
      <c r="N23" s="74">
        <v>34.338999999999999</v>
      </c>
      <c r="O23" s="468">
        <v>40.380000000000003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335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196">
        <v>50</v>
      </c>
      <c r="C25" s="108">
        <v>12</v>
      </c>
      <c r="D25" s="108">
        <v>12</v>
      </c>
      <c r="E25" s="194">
        <v>20</v>
      </c>
      <c r="F25" s="196">
        <v>400</v>
      </c>
      <c r="G25" s="108">
        <v>950</v>
      </c>
      <c r="H25" s="108">
        <v>20</v>
      </c>
      <c r="I25" s="108">
        <v>20</v>
      </c>
      <c r="J25" s="131">
        <v>15</v>
      </c>
      <c r="K25" s="37" t="s">
        <v>262</v>
      </c>
      <c r="L25" s="108">
        <v>500</v>
      </c>
      <c r="M25" s="118">
        <v>2500</v>
      </c>
      <c r="N25" s="108">
        <v>2500</v>
      </c>
      <c r="O25" s="108">
        <v>10</v>
      </c>
      <c r="P25" s="108">
        <v>10</v>
      </c>
      <c r="Q25" s="194">
        <v>10</v>
      </c>
      <c r="R25" s="50"/>
    </row>
    <row r="26" spans="1:18" ht="11.25" customHeight="1" thickBot="1" x14ac:dyDescent="0.2">
      <c r="A26" s="80" t="s">
        <v>28</v>
      </c>
      <c r="B26" s="298">
        <v>71</v>
      </c>
      <c r="C26" s="296">
        <v>53</v>
      </c>
      <c r="D26" s="296">
        <v>52.4</v>
      </c>
      <c r="E26" s="318">
        <v>53</v>
      </c>
      <c r="F26" s="298">
        <v>189</v>
      </c>
      <c r="G26" s="297">
        <v>314</v>
      </c>
      <c r="H26" s="296">
        <v>47</v>
      </c>
      <c r="I26" s="296">
        <v>41.5</v>
      </c>
      <c r="J26" s="319">
        <v>43</v>
      </c>
      <c r="K26" s="320" t="s">
        <v>262</v>
      </c>
      <c r="L26" s="297">
        <v>246</v>
      </c>
      <c r="M26" s="299">
        <v>1561</v>
      </c>
      <c r="N26" s="297">
        <v>974</v>
      </c>
      <c r="O26" s="296">
        <v>31</v>
      </c>
      <c r="P26" s="296">
        <v>29.7</v>
      </c>
      <c r="Q26" s="318">
        <v>30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14.741</v>
      </c>
      <c r="C30" s="39">
        <v>20.146000000000001</v>
      </c>
      <c r="D30" s="39">
        <v>23.625</v>
      </c>
      <c r="E30" s="490">
        <v>23.486999999999998</v>
      </c>
      <c r="F30" s="491"/>
      <c r="G30" s="52">
        <v>12.121</v>
      </c>
      <c r="H30" s="39">
        <v>14.193</v>
      </c>
      <c r="I30" s="39">
        <v>24.35</v>
      </c>
      <c r="J30" s="490">
        <v>29.023</v>
      </c>
      <c r="K30" s="492"/>
      <c r="L30" s="491"/>
      <c r="M30" s="52">
        <v>0.88500000000000001</v>
      </c>
      <c r="N30" s="39">
        <v>3.758</v>
      </c>
      <c r="O30" s="490">
        <v>6.8840000000000003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196">
        <v>25</v>
      </c>
      <c r="C32" s="108">
        <v>40</v>
      </c>
      <c r="D32" s="108">
        <v>30</v>
      </c>
      <c r="E32" s="108">
        <v>8</v>
      </c>
      <c r="F32" s="131">
        <v>8</v>
      </c>
      <c r="G32" s="196">
        <v>10</v>
      </c>
      <c r="H32" s="108">
        <v>1000</v>
      </c>
      <c r="I32" s="108">
        <v>3800</v>
      </c>
      <c r="J32" s="108">
        <v>15</v>
      </c>
      <c r="K32" s="108">
        <v>12</v>
      </c>
      <c r="L32" s="194">
        <v>15</v>
      </c>
      <c r="M32" s="196">
        <v>500</v>
      </c>
      <c r="N32" s="108">
        <v>150</v>
      </c>
      <c r="O32" s="108">
        <v>100</v>
      </c>
      <c r="P32" s="108">
        <v>140</v>
      </c>
      <c r="Q32" s="194">
        <v>140</v>
      </c>
      <c r="R32" s="199"/>
    </row>
    <row r="33" spans="1:18" ht="11.25" customHeight="1" thickBot="1" x14ac:dyDescent="0.2">
      <c r="A33" s="85" t="s">
        <v>28</v>
      </c>
      <c r="B33" s="314">
        <v>129</v>
      </c>
      <c r="C33" s="310">
        <v>154</v>
      </c>
      <c r="D33" s="310">
        <v>62</v>
      </c>
      <c r="E33" s="310">
        <v>31</v>
      </c>
      <c r="F33" s="321">
        <v>30</v>
      </c>
      <c r="G33" s="314">
        <v>64</v>
      </c>
      <c r="H33" s="310">
        <v>491</v>
      </c>
      <c r="I33" s="310">
        <v>1879</v>
      </c>
      <c r="J33" s="310">
        <v>44</v>
      </c>
      <c r="K33" s="310">
        <v>43</v>
      </c>
      <c r="L33" s="322">
        <v>44</v>
      </c>
      <c r="M33" s="297">
        <v>209</v>
      </c>
      <c r="N33" s="297">
        <v>89.4</v>
      </c>
      <c r="O33" s="297">
        <v>83.4</v>
      </c>
      <c r="P33" s="297">
        <v>106</v>
      </c>
      <c r="Q33" s="323">
        <v>112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18.353999999999999</v>
      </c>
      <c r="C37" s="139">
        <v>20.728999999999999</v>
      </c>
      <c r="D37" s="139">
        <v>23.472999999999999</v>
      </c>
      <c r="E37" s="139">
        <v>23.783000000000001</v>
      </c>
      <c r="F37" s="139">
        <v>27.018000000000001</v>
      </c>
      <c r="G37" s="505">
        <v>36.674999999999997</v>
      </c>
      <c r="H37" s="506"/>
      <c r="I37" s="507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50"/>
    </row>
    <row r="39" spans="1:18" ht="11.25" customHeight="1" x14ac:dyDescent="0.15">
      <c r="A39" s="86" t="s">
        <v>27</v>
      </c>
      <c r="B39" s="107">
        <v>300</v>
      </c>
      <c r="C39" s="108">
        <v>800</v>
      </c>
      <c r="D39" s="108">
        <v>800</v>
      </c>
      <c r="E39" s="108">
        <v>150</v>
      </c>
      <c r="F39" s="108">
        <v>1500</v>
      </c>
      <c r="G39" s="108">
        <v>900</v>
      </c>
      <c r="H39" s="108">
        <v>850</v>
      </c>
      <c r="I39" s="108">
        <v>800</v>
      </c>
      <c r="J39" s="108" t="s">
        <v>262</v>
      </c>
      <c r="K39" s="108" t="s">
        <v>261</v>
      </c>
      <c r="L39" s="131" t="s">
        <v>261</v>
      </c>
      <c r="M39" s="196">
        <v>650</v>
      </c>
      <c r="N39" s="108">
        <v>200</v>
      </c>
      <c r="O39" s="108">
        <v>2000</v>
      </c>
      <c r="P39" s="194" t="s">
        <v>116</v>
      </c>
      <c r="Q39" s="50"/>
    </row>
    <row r="40" spans="1:18" ht="11.25" customHeight="1" thickBot="1" x14ac:dyDescent="0.2">
      <c r="A40" s="87" t="s">
        <v>28</v>
      </c>
      <c r="B40" s="300">
        <v>328</v>
      </c>
      <c r="C40" s="301">
        <v>499</v>
      </c>
      <c r="D40" s="301">
        <v>443</v>
      </c>
      <c r="E40" s="301">
        <v>168</v>
      </c>
      <c r="F40" s="302">
        <v>590</v>
      </c>
      <c r="G40" s="301">
        <v>375</v>
      </c>
      <c r="H40" s="301">
        <v>385</v>
      </c>
      <c r="I40" s="301">
        <v>365</v>
      </c>
      <c r="J40" s="113" t="s">
        <v>261</v>
      </c>
      <c r="K40" s="113" t="s">
        <v>261</v>
      </c>
      <c r="L40" s="132" t="s">
        <v>261</v>
      </c>
      <c r="M40" s="298">
        <v>315</v>
      </c>
      <c r="N40" s="310">
        <v>134</v>
      </c>
      <c r="O40" s="310">
        <v>701</v>
      </c>
      <c r="P40" s="93" t="s">
        <v>116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335">
        <v>5.024</v>
      </c>
      <c r="K44" s="74">
        <v>10.651999999999999</v>
      </c>
      <c r="L44" s="468">
        <v>16.388999999999999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384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15</v>
      </c>
      <c r="K46" s="108">
        <v>12</v>
      </c>
      <c r="L46" s="108">
        <v>20</v>
      </c>
      <c r="M46" s="108">
        <v>20</v>
      </c>
      <c r="N46" s="194">
        <v>25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324">
        <v>70</v>
      </c>
      <c r="K47" s="297">
        <v>58</v>
      </c>
      <c r="L47" s="297">
        <v>57</v>
      </c>
      <c r="M47" s="297">
        <v>58</v>
      </c>
      <c r="N47" s="325">
        <v>60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11.849</v>
      </c>
      <c r="D51" s="469"/>
      <c r="E51" s="470"/>
      <c r="F51" s="482">
        <v>15.24</v>
      </c>
      <c r="G51" s="469"/>
      <c r="H51" s="483"/>
      <c r="I51" s="468">
        <v>6.335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385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108">
        <v>200</v>
      </c>
      <c r="D53" s="131">
        <v>200</v>
      </c>
      <c r="E53" s="75" t="s">
        <v>29</v>
      </c>
      <c r="F53" s="107">
        <v>150</v>
      </c>
      <c r="G53" s="107">
        <v>160</v>
      </c>
      <c r="H53" s="107">
        <v>170</v>
      </c>
      <c r="I53" s="108">
        <v>70</v>
      </c>
      <c r="J53" s="108">
        <v>70</v>
      </c>
      <c r="K53" s="194">
        <v>70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297">
        <v>117</v>
      </c>
      <c r="D54" s="297">
        <v>136</v>
      </c>
      <c r="E54" s="323" t="s">
        <v>29</v>
      </c>
      <c r="F54" s="326">
        <v>111</v>
      </c>
      <c r="G54" s="324">
        <v>116</v>
      </c>
      <c r="H54" s="327">
        <v>121</v>
      </c>
      <c r="I54" s="296">
        <v>60</v>
      </c>
      <c r="J54" s="296">
        <v>60</v>
      </c>
      <c r="K54" s="318">
        <v>60</v>
      </c>
      <c r="L54" s="49"/>
      <c r="M54" s="461"/>
      <c r="N54" s="461"/>
      <c r="O54" s="461"/>
      <c r="P54" s="461"/>
      <c r="Q54" s="461"/>
      <c r="R54" s="461"/>
    </row>
    <row r="55" spans="1:18" ht="23.25" customHeight="1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zoomScale="110" zoomScaleNormal="11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44452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14.221</v>
      </c>
      <c r="E9" s="468">
        <v>16.353000000000002</v>
      </c>
      <c r="F9" s="469"/>
      <c r="G9" s="470"/>
      <c r="H9" s="336" t="s">
        <v>29</v>
      </c>
      <c r="I9" s="76" t="s">
        <v>29</v>
      </c>
      <c r="J9" s="74">
        <v>12.055</v>
      </c>
      <c r="K9" s="468">
        <v>17.638999999999999</v>
      </c>
      <c r="L9" s="469"/>
      <c r="M9" s="470"/>
      <c r="N9" s="73" t="s">
        <v>29</v>
      </c>
      <c r="O9" s="74">
        <v>16.344999999999999</v>
      </c>
      <c r="P9" s="468">
        <v>23.484999999999999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108">
        <v>750</v>
      </c>
      <c r="E11" s="108">
        <v>950</v>
      </c>
      <c r="F11" s="108">
        <v>950</v>
      </c>
      <c r="G11" s="194">
        <v>1050</v>
      </c>
      <c r="H11" s="37" t="s">
        <v>29</v>
      </c>
      <c r="I11" s="38" t="s">
        <v>29</v>
      </c>
      <c r="J11" s="108">
        <v>400</v>
      </c>
      <c r="K11" s="108">
        <v>170</v>
      </c>
      <c r="L11" s="108">
        <v>170</v>
      </c>
      <c r="M11" s="194">
        <v>170</v>
      </c>
      <c r="N11" s="37" t="s">
        <v>316</v>
      </c>
      <c r="O11" s="108">
        <v>140</v>
      </c>
      <c r="P11" s="108">
        <v>100</v>
      </c>
      <c r="Q11" s="108">
        <v>500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292">
        <v>265</v>
      </c>
      <c r="E12" s="293">
        <v>440</v>
      </c>
      <c r="F12" s="293">
        <v>458</v>
      </c>
      <c r="G12" s="294">
        <v>518</v>
      </c>
      <c r="H12" s="315" t="s">
        <v>29</v>
      </c>
      <c r="I12" s="292" t="s">
        <v>29</v>
      </c>
      <c r="J12" s="292">
        <v>182.6</v>
      </c>
      <c r="K12" s="293">
        <v>125.1</v>
      </c>
      <c r="L12" s="293">
        <v>125.8</v>
      </c>
      <c r="M12" s="309">
        <v>126.2</v>
      </c>
      <c r="N12" s="315" t="s">
        <v>29</v>
      </c>
      <c r="O12" s="292">
        <v>112.8</v>
      </c>
      <c r="P12" s="292">
        <v>89.6</v>
      </c>
      <c r="Q12" s="292">
        <v>233</v>
      </c>
      <c r="R12" s="70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363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3.5910000000000002</v>
      </c>
      <c r="C16" s="126">
        <v>9.9670000000000005</v>
      </c>
      <c r="D16" s="337">
        <v>19.271999999999998</v>
      </c>
      <c r="E16" s="74">
        <v>21.555</v>
      </c>
      <c r="F16" s="468">
        <v>22.873000000000001</v>
      </c>
      <c r="G16" s="469"/>
      <c r="H16" s="470"/>
      <c r="I16" s="73">
        <v>6.1059999999999999</v>
      </c>
      <c r="J16" s="74">
        <v>16.3</v>
      </c>
      <c r="K16" s="74">
        <v>19.808</v>
      </c>
      <c r="L16" s="500">
        <v>20.305</v>
      </c>
      <c r="M16" s="501"/>
      <c r="N16" s="502"/>
      <c r="O16" s="482">
        <v>13.739000000000001</v>
      </c>
      <c r="P16" s="483"/>
      <c r="Q16" s="75">
        <v>11.7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108">
        <v>20</v>
      </c>
      <c r="C18" s="195">
        <v>12</v>
      </c>
      <c r="D18" s="107">
        <v>3000</v>
      </c>
      <c r="E18" s="108">
        <v>2300</v>
      </c>
      <c r="F18" s="108">
        <v>35</v>
      </c>
      <c r="G18" s="108">
        <v>30</v>
      </c>
      <c r="H18" s="194">
        <v>35</v>
      </c>
      <c r="I18" s="108">
        <v>12</v>
      </c>
      <c r="J18" s="108">
        <v>180</v>
      </c>
      <c r="K18" s="108">
        <v>2300</v>
      </c>
      <c r="L18" s="108">
        <v>10</v>
      </c>
      <c r="M18" s="108">
        <v>10</v>
      </c>
      <c r="N18" s="108">
        <v>10</v>
      </c>
      <c r="O18" s="196">
        <v>420</v>
      </c>
      <c r="P18" s="108">
        <v>420</v>
      </c>
      <c r="Q18" s="194">
        <v>140</v>
      </c>
      <c r="R18" s="50"/>
    </row>
    <row r="19" spans="1:18" ht="11.25" customHeight="1" thickBot="1" x14ac:dyDescent="0.2">
      <c r="A19" s="80" t="s">
        <v>28</v>
      </c>
      <c r="B19" s="310">
        <v>40.5</v>
      </c>
      <c r="C19" s="310">
        <v>77</v>
      </c>
      <c r="D19" s="310">
        <v>1328</v>
      </c>
      <c r="E19" s="310">
        <v>966</v>
      </c>
      <c r="F19" s="312">
        <v>39.1</v>
      </c>
      <c r="G19" s="312">
        <v>38.700000000000003</v>
      </c>
      <c r="H19" s="316">
        <v>39.1</v>
      </c>
      <c r="I19" s="310">
        <v>80.099999999999994</v>
      </c>
      <c r="J19" s="310">
        <v>188.2</v>
      </c>
      <c r="K19" s="310">
        <v>905</v>
      </c>
      <c r="L19" s="312">
        <v>39.5</v>
      </c>
      <c r="M19" s="312">
        <v>39.200000000000003</v>
      </c>
      <c r="N19" s="317">
        <v>41.3</v>
      </c>
      <c r="O19" s="311">
        <v>252</v>
      </c>
      <c r="P19" s="312">
        <v>254</v>
      </c>
      <c r="Q19" s="313">
        <v>155.4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334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5.0519999999999996</v>
      </c>
      <c r="C23" s="468">
        <v>9.0530000000000008</v>
      </c>
      <c r="D23" s="469"/>
      <c r="E23" s="470"/>
      <c r="F23" s="73">
        <v>6.1749999999999998</v>
      </c>
      <c r="G23" s="74">
        <v>7.548</v>
      </c>
      <c r="H23" s="468">
        <v>6.4969999999999999</v>
      </c>
      <c r="I23" s="469"/>
      <c r="J23" s="470"/>
      <c r="K23" s="73" t="s">
        <v>116</v>
      </c>
      <c r="L23" s="74">
        <v>31.434000000000001</v>
      </c>
      <c r="M23" s="97">
        <v>28.608000000000001</v>
      </c>
      <c r="N23" s="74">
        <v>34.344999999999999</v>
      </c>
      <c r="O23" s="468">
        <v>40.037999999999997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335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196">
        <v>25</v>
      </c>
      <c r="C25" s="108">
        <v>15</v>
      </c>
      <c r="D25" s="108">
        <v>12</v>
      </c>
      <c r="E25" s="194">
        <v>15</v>
      </c>
      <c r="F25" s="196">
        <v>220</v>
      </c>
      <c r="G25" s="108">
        <v>900</v>
      </c>
      <c r="H25" s="108">
        <v>15</v>
      </c>
      <c r="I25" s="108">
        <v>20</v>
      </c>
      <c r="J25" s="131">
        <v>25</v>
      </c>
      <c r="K25" s="37" t="s">
        <v>116</v>
      </c>
      <c r="L25" s="108" t="s">
        <v>116</v>
      </c>
      <c r="M25" s="118">
        <v>1900</v>
      </c>
      <c r="N25" s="108">
        <v>2500</v>
      </c>
      <c r="O25" s="108">
        <v>10</v>
      </c>
      <c r="P25" s="108">
        <v>8</v>
      </c>
      <c r="Q25" s="194">
        <v>10</v>
      </c>
      <c r="R25" s="50"/>
    </row>
    <row r="26" spans="1:18" ht="11.25" customHeight="1" thickBot="1" x14ac:dyDescent="0.2">
      <c r="A26" s="80" t="s">
        <v>28</v>
      </c>
      <c r="B26" s="298">
        <v>58.3</v>
      </c>
      <c r="C26" s="296">
        <v>51.6</v>
      </c>
      <c r="D26" s="296">
        <v>52.4</v>
      </c>
      <c r="E26" s="318">
        <v>51.8</v>
      </c>
      <c r="F26" s="298">
        <v>135.5</v>
      </c>
      <c r="G26" s="297">
        <v>327</v>
      </c>
      <c r="H26" s="296">
        <v>41.5</v>
      </c>
      <c r="I26" s="296">
        <v>42.3</v>
      </c>
      <c r="J26" s="319">
        <v>44.4</v>
      </c>
      <c r="K26" s="320" t="s">
        <v>116</v>
      </c>
      <c r="L26" s="297" t="s">
        <v>116</v>
      </c>
      <c r="M26" s="299">
        <v>707</v>
      </c>
      <c r="N26" s="297">
        <v>1594</v>
      </c>
      <c r="O26" s="296">
        <v>29.9</v>
      </c>
      <c r="P26" s="296">
        <v>29.1</v>
      </c>
      <c r="Q26" s="318">
        <v>29.2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14.6</v>
      </c>
      <c r="C30" s="39">
        <v>19.946000000000002</v>
      </c>
      <c r="D30" s="39">
        <v>23.574999999999999</v>
      </c>
      <c r="E30" s="490">
        <v>23.337</v>
      </c>
      <c r="F30" s="491"/>
      <c r="G30" s="52">
        <v>12.034000000000001</v>
      </c>
      <c r="H30" s="39">
        <v>14.122999999999999</v>
      </c>
      <c r="I30" s="39">
        <v>24.24</v>
      </c>
      <c r="J30" s="490">
        <v>28.440999999999999</v>
      </c>
      <c r="K30" s="492"/>
      <c r="L30" s="491"/>
      <c r="M30" s="52">
        <v>0.95899999999999996</v>
      </c>
      <c r="N30" s="39">
        <v>3.31</v>
      </c>
      <c r="O30" s="490">
        <v>6.64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196">
        <v>30</v>
      </c>
      <c r="C32" s="108">
        <v>45</v>
      </c>
      <c r="D32" s="108">
        <v>30</v>
      </c>
      <c r="E32" s="108">
        <v>8</v>
      </c>
      <c r="F32" s="131">
        <v>8</v>
      </c>
      <c r="G32" s="196">
        <v>12</v>
      </c>
      <c r="H32" s="108">
        <v>600</v>
      </c>
      <c r="I32" s="108">
        <v>2800</v>
      </c>
      <c r="J32" s="108">
        <v>20</v>
      </c>
      <c r="K32" s="108">
        <v>15</v>
      </c>
      <c r="L32" s="194">
        <v>12</v>
      </c>
      <c r="M32" s="196">
        <v>450</v>
      </c>
      <c r="N32" s="108">
        <v>150</v>
      </c>
      <c r="O32" s="108">
        <v>90</v>
      </c>
      <c r="P32" s="108">
        <v>140</v>
      </c>
      <c r="Q32" s="194">
        <v>150</v>
      </c>
      <c r="R32" s="199"/>
    </row>
    <row r="33" spans="1:18" ht="11.25" customHeight="1" thickBot="1" x14ac:dyDescent="0.2">
      <c r="A33" s="85" t="s">
        <v>28</v>
      </c>
      <c r="B33" s="314">
        <v>140.4</v>
      </c>
      <c r="C33" s="310">
        <v>154.69999999999999</v>
      </c>
      <c r="D33" s="310">
        <v>59.9</v>
      </c>
      <c r="E33" s="310">
        <v>27</v>
      </c>
      <c r="F33" s="321">
        <v>33.1</v>
      </c>
      <c r="G33" s="314">
        <v>63.3</v>
      </c>
      <c r="H33" s="310">
        <v>369</v>
      </c>
      <c r="I33" s="310">
        <v>1902</v>
      </c>
      <c r="J33" s="310">
        <v>42.6</v>
      </c>
      <c r="K33" s="310">
        <v>41</v>
      </c>
      <c r="L33" s="322">
        <v>42.1</v>
      </c>
      <c r="M33" s="297">
        <v>214</v>
      </c>
      <c r="N33" s="297">
        <v>88.5</v>
      </c>
      <c r="O33" s="297">
        <v>83.1</v>
      </c>
      <c r="P33" s="297">
        <v>111.8</v>
      </c>
      <c r="Q33" s="323">
        <v>112.6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16.95</v>
      </c>
      <c r="C37" s="139">
        <v>20.045000000000002</v>
      </c>
      <c r="D37" s="139">
        <v>23.161000000000001</v>
      </c>
      <c r="E37" s="139">
        <v>23.428000000000001</v>
      </c>
      <c r="F37" s="139">
        <v>26.968</v>
      </c>
      <c r="G37" s="505">
        <v>36.643999999999998</v>
      </c>
      <c r="H37" s="506"/>
      <c r="I37" s="507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50"/>
    </row>
    <row r="39" spans="1:18" ht="11.25" customHeight="1" x14ac:dyDescent="0.15">
      <c r="A39" s="86" t="s">
        <v>27</v>
      </c>
      <c r="B39" s="107">
        <v>220</v>
      </c>
      <c r="C39" s="108">
        <v>400</v>
      </c>
      <c r="D39" s="108">
        <v>700</v>
      </c>
      <c r="E39" s="108">
        <v>130</v>
      </c>
      <c r="F39" s="108">
        <v>1400</v>
      </c>
      <c r="G39" s="108">
        <v>700</v>
      </c>
      <c r="H39" s="108">
        <v>900</v>
      </c>
      <c r="I39" s="108">
        <v>950</v>
      </c>
      <c r="J39" s="108" t="s">
        <v>262</v>
      </c>
      <c r="K39" s="108" t="s">
        <v>261</v>
      </c>
      <c r="L39" s="131" t="s">
        <v>261</v>
      </c>
      <c r="M39" s="196">
        <v>700</v>
      </c>
      <c r="N39" s="108">
        <v>180</v>
      </c>
      <c r="O39" s="108">
        <v>1900</v>
      </c>
      <c r="P39" s="194" t="s">
        <v>116</v>
      </c>
      <c r="Q39" s="50"/>
    </row>
    <row r="40" spans="1:18" ht="11.25" customHeight="1" thickBot="1" x14ac:dyDescent="0.2">
      <c r="A40" s="87" t="s">
        <v>28</v>
      </c>
      <c r="B40" s="300">
        <v>257</v>
      </c>
      <c r="C40" s="301">
        <v>290</v>
      </c>
      <c r="D40" s="301">
        <v>418</v>
      </c>
      <c r="E40" s="301">
        <v>161.30000000000001</v>
      </c>
      <c r="F40" s="302">
        <v>570</v>
      </c>
      <c r="G40" s="301">
        <v>332</v>
      </c>
      <c r="H40" s="301">
        <v>409</v>
      </c>
      <c r="I40" s="301">
        <v>473</v>
      </c>
      <c r="J40" s="113" t="s">
        <v>261</v>
      </c>
      <c r="K40" s="113" t="s">
        <v>261</v>
      </c>
      <c r="L40" s="132" t="s">
        <v>261</v>
      </c>
      <c r="M40" s="298">
        <v>317</v>
      </c>
      <c r="N40" s="310">
        <v>152.9</v>
      </c>
      <c r="O40" s="310">
        <v>669</v>
      </c>
      <c r="P40" s="93" t="s">
        <v>116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337">
        <v>4.9850000000000003</v>
      </c>
      <c r="K44" s="74">
        <v>10.606</v>
      </c>
      <c r="L44" s="468">
        <v>15.577999999999999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294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15</v>
      </c>
      <c r="K46" s="108">
        <v>12</v>
      </c>
      <c r="L46" s="108">
        <v>15</v>
      </c>
      <c r="M46" s="108">
        <v>12</v>
      </c>
      <c r="N46" s="194">
        <v>25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324">
        <v>73.2</v>
      </c>
      <c r="K47" s="297">
        <v>59.9</v>
      </c>
      <c r="L47" s="297">
        <v>56</v>
      </c>
      <c r="M47" s="297">
        <v>56.6</v>
      </c>
      <c r="N47" s="325">
        <v>61.1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11.335000000000001</v>
      </c>
      <c r="D51" s="469"/>
      <c r="E51" s="470"/>
      <c r="F51" s="482">
        <v>15.048</v>
      </c>
      <c r="G51" s="469"/>
      <c r="H51" s="483"/>
      <c r="I51" s="468">
        <v>6.234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385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108">
        <v>180</v>
      </c>
      <c r="D53" s="131">
        <v>180</v>
      </c>
      <c r="E53" s="75" t="s">
        <v>29</v>
      </c>
      <c r="F53" s="107">
        <v>100</v>
      </c>
      <c r="G53" s="107">
        <v>120</v>
      </c>
      <c r="H53" s="107">
        <v>120</v>
      </c>
      <c r="I53" s="108">
        <v>60</v>
      </c>
      <c r="J53" s="108">
        <v>60</v>
      </c>
      <c r="K53" s="194">
        <v>60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297">
        <v>128.1</v>
      </c>
      <c r="D54" s="297">
        <v>129.69999999999999</v>
      </c>
      <c r="E54" s="323" t="s">
        <v>29</v>
      </c>
      <c r="F54" s="326">
        <v>87.8</v>
      </c>
      <c r="G54" s="324">
        <v>93.4</v>
      </c>
      <c r="H54" s="327">
        <v>93.5</v>
      </c>
      <c r="I54" s="296">
        <v>59.5</v>
      </c>
      <c r="J54" s="296">
        <v>59.2</v>
      </c>
      <c r="K54" s="318">
        <v>59.2</v>
      </c>
      <c r="L54" s="49"/>
      <c r="M54" s="461"/>
      <c r="N54" s="461"/>
      <c r="O54" s="461"/>
      <c r="P54" s="461"/>
      <c r="Q54" s="461"/>
      <c r="R54" s="461"/>
    </row>
    <row r="55" spans="1:18" ht="23.25" customHeight="1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44208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17.417999999999999</v>
      </c>
      <c r="E9" s="468">
        <v>22.155999999999999</v>
      </c>
      <c r="F9" s="469"/>
      <c r="G9" s="470"/>
      <c r="H9" s="145" t="s">
        <v>29</v>
      </c>
      <c r="I9" s="76" t="s">
        <v>29</v>
      </c>
      <c r="J9" s="74">
        <v>13.39</v>
      </c>
      <c r="K9" s="468">
        <v>19.045999999999999</v>
      </c>
      <c r="L9" s="469"/>
      <c r="M9" s="470"/>
      <c r="N9" s="73" t="s">
        <v>29</v>
      </c>
      <c r="O9" s="74">
        <v>16.544</v>
      </c>
      <c r="P9" s="468">
        <v>24.248999999999999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17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15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38">
        <v>750</v>
      </c>
      <c r="E11" s="38">
        <v>300</v>
      </c>
      <c r="F11" s="38">
        <v>300</v>
      </c>
      <c r="G11" s="43">
        <v>300</v>
      </c>
      <c r="H11" s="37" t="s">
        <v>29</v>
      </c>
      <c r="I11" s="38" t="s">
        <v>29</v>
      </c>
      <c r="J11" s="38">
        <v>380</v>
      </c>
      <c r="K11" s="38">
        <v>190</v>
      </c>
      <c r="L11" s="38">
        <v>180</v>
      </c>
      <c r="M11" s="43">
        <v>200</v>
      </c>
      <c r="N11" s="37" t="s">
        <v>29</v>
      </c>
      <c r="O11" s="38">
        <v>150</v>
      </c>
      <c r="P11" s="38">
        <v>200</v>
      </c>
      <c r="Q11" s="38">
        <v>150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44.2</v>
      </c>
      <c r="E12" s="90">
        <v>39.299999999999997</v>
      </c>
      <c r="F12" s="90">
        <v>43.9</v>
      </c>
      <c r="G12" s="137">
        <v>44.9</v>
      </c>
      <c r="H12" s="44" t="s">
        <v>29</v>
      </c>
      <c r="I12" s="45" t="s">
        <v>29</v>
      </c>
      <c r="J12" s="69">
        <v>26.9</v>
      </c>
      <c r="K12" s="90">
        <v>21.6</v>
      </c>
      <c r="L12" s="90">
        <v>23.4</v>
      </c>
      <c r="M12" s="91">
        <v>24.6</v>
      </c>
      <c r="N12" s="44" t="s">
        <v>29</v>
      </c>
      <c r="O12" s="69">
        <v>29.3</v>
      </c>
      <c r="P12" s="69">
        <v>29</v>
      </c>
      <c r="Q12" s="69">
        <v>28.8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34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4.1829999999999998</v>
      </c>
      <c r="C16" s="126">
        <v>10.625</v>
      </c>
      <c r="D16" s="146">
        <v>19.283000000000001</v>
      </c>
      <c r="E16" s="74">
        <v>22.498000000000001</v>
      </c>
      <c r="F16" s="468">
        <v>26.670999999999999</v>
      </c>
      <c r="G16" s="469"/>
      <c r="H16" s="470"/>
      <c r="I16" s="73">
        <v>10.196999999999999</v>
      </c>
      <c r="J16" s="74">
        <v>17.021000000000001</v>
      </c>
      <c r="K16" s="74">
        <v>20.09</v>
      </c>
      <c r="L16" s="500">
        <v>22.594999999999999</v>
      </c>
      <c r="M16" s="501"/>
      <c r="N16" s="502"/>
      <c r="O16" s="482">
        <v>20.61</v>
      </c>
      <c r="P16" s="483"/>
      <c r="Q16" s="75">
        <v>18.745000000000001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42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38" t="s">
        <v>262</v>
      </c>
      <c r="C18" s="128">
        <v>12</v>
      </c>
      <c r="D18" s="68">
        <v>3800</v>
      </c>
      <c r="E18" s="38">
        <v>2600</v>
      </c>
      <c r="F18" s="38">
        <v>15</v>
      </c>
      <c r="G18" s="38">
        <v>12</v>
      </c>
      <c r="H18" s="43">
        <v>12</v>
      </c>
      <c r="I18" s="38">
        <v>35</v>
      </c>
      <c r="J18" s="38">
        <v>320</v>
      </c>
      <c r="K18" s="38">
        <v>2500</v>
      </c>
      <c r="L18" s="38">
        <v>12</v>
      </c>
      <c r="M18" s="38">
        <v>10</v>
      </c>
      <c r="N18" s="38">
        <v>10</v>
      </c>
      <c r="O18" s="37">
        <v>420</v>
      </c>
      <c r="P18" s="38">
        <v>450</v>
      </c>
      <c r="Q18" s="43">
        <v>200</v>
      </c>
      <c r="R18" s="50"/>
    </row>
    <row r="19" spans="1:18" ht="11.25" customHeight="1" thickBot="1" x14ac:dyDescent="0.2">
      <c r="A19" s="80" t="s">
        <v>28</v>
      </c>
      <c r="B19" s="88" t="s">
        <v>262</v>
      </c>
      <c r="C19" s="88">
        <v>17.3</v>
      </c>
      <c r="D19" s="88">
        <v>56.2</v>
      </c>
      <c r="E19" s="88">
        <v>50.5</v>
      </c>
      <c r="F19" s="71">
        <v>20.5</v>
      </c>
      <c r="G19" s="71">
        <v>15.7</v>
      </c>
      <c r="H19" s="101">
        <v>14.6</v>
      </c>
      <c r="I19" s="88">
        <v>22.5</v>
      </c>
      <c r="J19" s="88">
        <v>26.4</v>
      </c>
      <c r="K19" s="88">
        <v>43.9</v>
      </c>
      <c r="L19" s="71">
        <v>22.5</v>
      </c>
      <c r="M19" s="71">
        <v>16.100000000000001</v>
      </c>
      <c r="N19" s="102">
        <v>14.8</v>
      </c>
      <c r="O19" s="103">
        <v>45.2</v>
      </c>
      <c r="P19" s="71">
        <v>46.8</v>
      </c>
      <c r="Q19" s="92">
        <v>39.299999999999997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242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8.6989999999999998</v>
      </c>
      <c r="C23" s="468">
        <v>12.52</v>
      </c>
      <c r="D23" s="469"/>
      <c r="E23" s="470"/>
      <c r="F23" s="73">
        <v>6.6920000000000002</v>
      </c>
      <c r="G23" s="74">
        <v>7.9320000000000004</v>
      </c>
      <c r="H23" s="468">
        <v>7.992</v>
      </c>
      <c r="I23" s="469"/>
      <c r="J23" s="470"/>
      <c r="K23" s="73">
        <v>22.736999999999998</v>
      </c>
      <c r="L23" s="74">
        <v>29.905000000000001</v>
      </c>
      <c r="M23" s="97">
        <v>28.509</v>
      </c>
      <c r="N23" s="74">
        <v>34.531999999999996</v>
      </c>
      <c r="O23" s="468">
        <v>42.131999999999998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66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37">
        <v>25</v>
      </c>
      <c r="C25" s="38">
        <v>12</v>
      </c>
      <c r="D25" s="38">
        <v>15</v>
      </c>
      <c r="E25" s="43">
        <v>15</v>
      </c>
      <c r="F25" s="37">
        <v>900</v>
      </c>
      <c r="G25" s="38">
        <v>1000</v>
      </c>
      <c r="H25" s="38">
        <v>15</v>
      </c>
      <c r="I25" s="38">
        <v>12</v>
      </c>
      <c r="J25" s="63">
        <v>20</v>
      </c>
      <c r="K25" s="37" t="s">
        <v>262</v>
      </c>
      <c r="L25" s="38">
        <v>380</v>
      </c>
      <c r="M25" s="66">
        <v>3300</v>
      </c>
      <c r="N25" s="38">
        <v>2500</v>
      </c>
      <c r="O25" s="38">
        <v>8</v>
      </c>
      <c r="P25" s="38">
        <v>8</v>
      </c>
      <c r="Q25" s="43">
        <v>10</v>
      </c>
      <c r="R25" s="50"/>
    </row>
    <row r="26" spans="1:18" ht="11.25" customHeight="1" thickBot="1" x14ac:dyDescent="0.2">
      <c r="A26" s="80" t="s">
        <v>28</v>
      </c>
      <c r="B26" s="58">
        <v>23.6</v>
      </c>
      <c r="C26" s="56">
        <v>20.399999999999999</v>
      </c>
      <c r="D26" s="56">
        <v>19.100000000000001</v>
      </c>
      <c r="E26" s="57">
        <v>18.399999999999999</v>
      </c>
      <c r="F26" s="58">
        <v>36.299999999999997</v>
      </c>
      <c r="G26" s="46">
        <v>36.1</v>
      </c>
      <c r="H26" s="56">
        <v>21.9</v>
      </c>
      <c r="I26" s="56">
        <v>16.5</v>
      </c>
      <c r="J26" s="59">
        <v>15.7</v>
      </c>
      <c r="K26" s="104" t="s">
        <v>262</v>
      </c>
      <c r="L26" s="46">
        <v>28.4</v>
      </c>
      <c r="M26" s="105">
        <v>123.5</v>
      </c>
      <c r="N26" s="46">
        <v>52.4</v>
      </c>
      <c r="O26" s="56">
        <v>15.7</v>
      </c>
      <c r="P26" s="56">
        <v>13</v>
      </c>
      <c r="Q26" s="57">
        <v>12.6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15.007</v>
      </c>
      <c r="C30" s="39">
        <v>20.350000000000001</v>
      </c>
      <c r="D30" s="39">
        <v>23.852</v>
      </c>
      <c r="E30" s="490">
        <v>25.28</v>
      </c>
      <c r="F30" s="491"/>
      <c r="G30" s="52">
        <v>12.147</v>
      </c>
      <c r="H30" s="39">
        <v>14.26</v>
      </c>
      <c r="I30" s="39">
        <v>24.66</v>
      </c>
      <c r="J30" s="490">
        <v>33.179000000000002</v>
      </c>
      <c r="K30" s="492"/>
      <c r="L30" s="491"/>
      <c r="M30" s="52">
        <v>1.488</v>
      </c>
      <c r="N30" s="39">
        <v>5.79</v>
      </c>
      <c r="O30" s="490">
        <v>9.5229999999999997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37">
        <v>45</v>
      </c>
      <c r="C32" s="38">
        <v>80</v>
      </c>
      <c r="D32" s="38">
        <v>20</v>
      </c>
      <c r="E32" s="38">
        <v>10</v>
      </c>
      <c r="F32" s="63">
        <v>10</v>
      </c>
      <c r="G32" s="37">
        <v>15</v>
      </c>
      <c r="H32" s="38">
        <v>900</v>
      </c>
      <c r="I32" s="38">
        <v>4000</v>
      </c>
      <c r="J32" s="38">
        <v>15</v>
      </c>
      <c r="K32" s="38">
        <v>15</v>
      </c>
      <c r="L32" s="43">
        <v>15</v>
      </c>
      <c r="M32" s="37">
        <v>530</v>
      </c>
      <c r="N32" s="38">
        <v>190</v>
      </c>
      <c r="O32" s="38">
        <v>80</v>
      </c>
      <c r="P32" s="38">
        <v>90</v>
      </c>
      <c r="Q32" s="43">
        <v>100</v>
      </c>
      <c r="R32" s="49"/>
    </row>
    <row r="33" spans="1:18" ht="11.25" customHeight="1" thickBot="1" x14ac:dyDescent="0.2">
      <c r="A33" s="85" t="s">
        <v>28</v>
      </c>
      <c r="B33" s="99">
        <v>23.9</v>
      </c>
      <c r="C33" s="88">
        <v>24.7</v>
      </c>
      <c r="D33" s="88">
        <v>17.5</v>
      </c>
      <c r="E33" s="88">
        <v>14.2</v>
      </c>
      <c r="F33" s="89">
        <v>13.7</v>
      </c>
      <c r="G33" s="99">
        <v>31.5</v>
      </c>
      <c r="H33" s="88">
        <v>82.7</v>
      </c>
      <c r="I33" s="88">
        <v>138</v>
      </c>
      <c r="J33" s="88">
        <v>24.3</v>
      </c>
      <c r="K33" s="88">
        <v>23.2</v>
      </c>
      <c r="L33" s="93">
        <v>22.8</v>
      </c>
      <c r="M33" s="88">
        <v>31.3</v>
      </c>
      <c r="N33" s="88">
        <v>26.2</v>
      </c>
      <c r="O33" s="88">
        <v>25</v>
      </c>
      <c r="P33" s="88">
        <v>25.1</v>
      </c>
      <c r="Q33" s="93">
        <v>25.4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19.187999999999999</v>
      </c>
      <c r="C37" s="139">
        <v>19.922999999999998</v>
      </c>
      <c r="D37" s="139">
        <v>24.178999999999998</v>
      </c>
      <c r="E37" s="139">
        <v>24.504999999999999</v>
      </c>
      <c r="F37" s="139">
        <v>26.431999999999999</v>
      </c>
      <c r="G37" s="497">
        <v>36.801000000000002</v>
      </c>
      <c r="H37" s="498"/>
      <c r="I37" s="499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213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40" t="s">
        <v>116</v>
      </c>
      <c r="N38" s="41" t="s">
        <v>116</v>
      </c>
      <c r="O38" s="41" t="s">
        <v>116</v>
      </c>
      <c r="P38" s="42" t="s">
        <v>116</v>
      </c>
      <c r="Q38" s="50"/>
    </row>
    <row r="39" spans="1:18" ht="11.25" customHeight="1" x14ac:dyDescent="0.15">
      <c r="A39" s="86" t="s">
        <v>27</v>
      </c>
      <c r="B39" s="107" t="s">
        <v>262</v>
      </c>
      <c r="C39" s="108">
        <v>1000</v>
      </c>
      <c r="D39" s="108">
        <v>1000</v>
      </c>
      <c r="E39" s="108">
        <v>400</v>
      </c>
      <c r="F39" s="108">
        <v>1800</v>
      </c>
      <c r="G39" s="108">
        <v>1100</v>
      </c>
      <c r="H39" s="108">
        <v>1000</v>
      </c>
      <c r="I39" s="108">
        <v>1100</v>
      </c>
      <c r="J39" s="108" t="s">
        <v>262</v>
      </c>
      <c r="K39" s="108" t="s">
        <v>261</v>
      </c>
      <c r="L39" s="131" t="s">
        <v>261</v>
      </c>
      <c r="M39" s="37">
        <v>500</v>
      </c>
      <c r="N39" s="38">
        <v>200</v>
      </c>
      <c r="O39" s="38">
        <v>2800</v>
      </c>
      <c r="P39" s="43">
        <v>800</v>
      </c>
      <c r="Q39" s="50"/>
    </row>
    <row r="40" spans="1:18" ht="11.25" customHeight="1" thickBot="1" x14ac:dyDescent="0.2">
      <c r="A40" s="87" t="s">
        <v>28</v>
      </c>
      <c r="B40" s="140">
        <v>77.3</v>
      </c>
      <c r="C40" s="142">
        <v>87.3</v>
      </c>
      <c r="D40" s="142">
        <v>79.8</v>
      </c>
      <c r="E40" s="142">
        <v>60.5</v>
      </c>
      <c r="F40" s="141">
        <v>95.2</v>
      </c>
      <c r="G40" s="112">
        <v>57.1</v>
      </c>
      <c r="H40" s="142">
        <v>64</v>
      </c>
      <c r="I40" s="142">
        <v>65.5</v>
      </c>
      <c r="J40" s="113" t="s">
        <v>261</v>
      </c>
      <c r="K40" s="113" t="s">
        <v>261</v>
      </c>
      <c r="L40" s="132" t="s">
        <v>261</v>
      </c>
      <c r="M40" s="99">
        <v>32.299999999999997</v>
      </c>
      <c r="N40" s="88">
        <v>26.4</v>
      </c>
      <c r="O40" s="88">
        <v>50.1</v>
      </c>
      <c r="P40" s="93">
        <v>42.2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146">
        <v>5.165</v>
      </c>
      <c r="K44" s="74">
        <v>10.981</v>
      </c>
      <c r="L44" s="468">
        <v>20.681000000000001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107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68">
        <v>15</v>
      </c>
      <c r="K46" s="38">
        <v>12</v>
      </c>
      <c r="L46" s="38">
        <v>12</v>
      </c>
      <c r="M46" s="38">
        <v>12</v>
      </c>
      <c r="N46" s="43">
        <v>12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24.8</v>
      </c>
      <c r="K47" s="46">
        <v>23</v>
      </c>
      <c r="L47" s="46">
        <v>22.9</v>
      </c>
      <c r="M47" s="46">
        <v>22.9</v>
      </c>
      <c r="N47" s="106">
        <v>22.6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17.687999999999999</v>
      </c>
      <c r="D51" s="469"/>
      <c r="E51" s="470"/>
      <c r="F51" s="482">
        <v>17.802</v>
      </c>
      <c r="G51" s="469"/>
      <c r="H51" s="483"/>
      <c r="I51" s="468">
        <v>7.585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300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38">
        <v>220</v>
      </c>
      <c r="D53" s="63">
        <v>220</v>
      </c>
      <c r="E53" s="75" t="s">
        <v>29</v>
      </c>
      <c r="F53" s="107" t="s">
        <v>262</v>
      </c>
      <c r="G53" s="68">
        <v>260</v>
      </c>
      <c r="H53" s="68">
        <v>260</v>
      </c>
      <c r="I53" s="38">
        <v>160</v>
      </c>
      <c r="J53" s="38">
        <v>310</v>
      </c>
      <c r="K53" s="43">
        <v>400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30</v>
      </c>
      <c r="D54" s="69">
        <v>21.6</v>
      </c>
      <c r="E54" s="70" t="s">
        <v>29</v>
      </c>
      <c r="F54" s="120" t="s">
        <v>261</v>
      </c>
      <c r="G54" s="100">
        <v>25.8</v>
      </c>
      <c r="H54" s="94">
        <v>25.6</v>
      </c>
      <c r="I54" s="56">
        <v>19.3</v>
      </c>
      <c r="J54" s="71">
        <v>25.5</v>
      </c>
      <c r="K54" s="57">
        <v>27.1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44460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13.852</v>
      </c>
      <c r="E9" s="468">
        <v>15.977</v>
      </c>
      <c r="F9" s="469"/>
      <c r="G9" s="470"/>
      <c r="H9" s="338" t="s">
        <v>29</v>
      </c>
      <c r="I9" s="76" t="s">
        <v>29</v>
      </c>
      <c r="J9" s="74">
        <v>11.909000000000001</v>
      </c>
      <c r="K9" s="468">
        <v>17.577999999999999</v>
      </c>
      <c r="L9" s="469"/>
      <c r="M9" s="470"/>
      <c r="N9" s="73" t="s">
        <v>29</v>
      </c>
      <c r="O9" s="74">
        <v>16.326000000000001</v>
      </c>
      <c r="P9" s="468">
        <v>23.288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108">
        <v>900</v>
      </c>
      <c r="E11" s="108">
        <v>900</v>
      </c>
      <c r="F11" s="108">
        <v>900</v>
      </c>
      <c r="G11" s="43" t="s">
        <v>29</v>
      </c>
      <c r="H11" s="37" t="s">
        <v>29</v>
      </c>
      <c r="I11" s="38" t="s">
        <v>29</v>
      </c>
      <c r="J11" s="108">
        <v>380</v>
      </c>
      <c r="K11" s="108">
        <v>160</v>
      </c>
      <c r="L11" s="108">
        <v>160</v>
      </c>
      <c r="M11" s="194">
        <v>160</v>
      </c>
      <c r="N11" s="37" t="s">
        <v>316</v>
      </c>
      <c r="O11" s="108">
        <v>140</v>
      </c>
      <c r="P11" s="108">
        <v>320</v>
      </c>
      <c r="Q11" s="108">
        <v>500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292">
        <v>286</v>
      </c>
      <c r="E12" s="293">
        <v>514</v>
      </c>
      <c r="F12" s="293">
        <v>526</v>
      </c>
      <c r="G12" s="294">
        <v>511</v>
      </c>
      <c r="H12" s="315" t="s">
        <v>29</v>
      </c>
      <c r="I12" s="292" t="s">
        <v>29</v>
      </c>
      <c r="J12" s="292">
        <v>173</v>
      </c>
      <c r="K12" s="293">
        <v>123</v>
      </c>
      <c r="L12" s="293">
        <v>128</v>
      </c>
      <c r="M12" s="309">
        <v>128</v>
      </c>
      <c r="N12" s="315" t="s">
        <v>29</v>
      </c>
      <c r="O12" s="292">
        <v>109</v>
      </c>
      <c r="P12" s="292">
        <v>179</v>
      </c>
      <c r="Q12" s="292">
        <v>230</v>
      </c>
      <c r="R12" s="70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363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3.6339999999999999</v>
      </c>
      <c r="C16" s="126">
        <v>9.9</v>
      </c>
      <c r="D16" s="339">
        <v>19.292000000000002</v>
      </c>
      <c r="E16" s="74">
        <v>21.405000000000001</v>
      </c>
      <c r="F16" s="468">
        <v>22.687000000000001</v>
      </c>
      <c r="G16" s="469"/>
      <c r="H16" s="470"/>
      <c r="I16" s="73">
        <v>6.2009999999999996</v>
      </c>
      <c r="J16" s="74">
        <v>16.213000000000001</v>
      </c>
      <c r="K16" s="74">
        <v>19.774000000000001</v>
      </c>
      <c r="L16" s="500">
        <v>20.218</v>
      </c>
      <c r="M16" s="501"/>
      <c r="N16" s="502"/>
      <c r="O16" s="482">
        <v>13.456</v>
      </c>
      <c r="P16" s="483"/>
      <c r="Q16" s="75">
        <v>11.334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108">
        <v>5</v>
      </c>
      <c r="C18" s="195">
        <v>10</v>
      </c>
      <c r="D18" s="107">
        <v>3000</v>
      </c>
      <c r="E18" s="108">
        <v>2300</v>
      </c>
      <c r="F18" s="108">
        <v>35</v>
      </c>
      <c r="G18" s="108">
        <v>35</v>
      </c>
      <c r="H18" s="194">
        <v>35</v>
      </c>
      <c r="I18" s="108">
        <v>12</v>
      </c>
      <c r="J18" s="108">
        <v>200</v>
      </c>
      <c r="K18" s="108">
        <v>2300</v>
      </c>
      <c r="L18" s="108">
        <v>10</v>
      </c>
      <c r="M18" s="108">
        <v>10</v>
      </c>
      <c r="N18" s="108">
        <v>10</v>
      </c>
      <c r="O18" s="196">
        <v>400</v>
      </c>
      <c r="P18" s="108">
        <v>450</v>
      </c>
      <c r="Q18" s="194">
        <v>100</v>
      </c>
      <c r="R18" s="50"/>
    </row>
    <row r="19" spans="1:18" ht="11.25" customHeight="1" thickBot="1" x14ac:dyDescent="0.2">
      <c r="A19" s="80" t="s">
        <v>28</v>
      </c>
      <c r="B19" s="310">
        <v>40</v>
      </c>
      <c r="C19" s="310">
        <v>74</v>
      </c>
      <c r="D19" s="310">
        <v>1286</v>
      </c>
      <c r="E19" s="310">
        <v>958</v>
      </c>
      <c r="F19" s="312">
        <v>44</v>
      </c>
      <c r="G19" s="312">
        <v>40</v>
      </c>
      <c r="H19" s="316">
        <v>39.1</v>
      </c>
      <c r="I19" s="310">
        <v>82</v>
      </c>
      <c r="J19" s="310">
        <v>193</v>
      </c>
      <c r="K19" s="310">
        <v>875</v>
      </c>
      <c r="L19" s="312">
        <v>41</v>
      </c>
      <c r="M19" s="312">
        <v>40</v>
      </c>
      <c r="N19" s="317">
        <v>43</v>
      </c>
      <c r="O19" s="311">
        <v>247</v>
      </c>
      <c r="P19" s="312">
        <v>245</v>
      </c>
      <c r="Q19" s="313">
        <v>157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334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5.0510000000000002</v>
      </c>
      <c r="C23" s="468">
        <v>8.9369999999999994</v>
      </c>
      <c r="D23" s="469"/>
      <c r="E23" s="470"/>
      <c r="F23" s="73">
        <v>6.1280000000000001</v>
      </c>
      <c r="G23" s="74">
        <v>7.5270000000000001</v>
      </c>
      <c r="H23" s="468">
        <v>6.4349999999999996</v>
      </c>
      <c r="I23" s="469"/>
      <c r="J23" s="470"/>
      <c r="K23" s="73" t="s">
        <v>116</v>
      </c>
      <c r="L23" s="74">
        <v>31.454000000000001</v>
      </c>
      <c r="M23" s="97">
        <v>28.553999999999998</v>
      </c>
      <c r="N23" s="74">
        <v>34.265999999999998</v>
      </c>
      <c r="O23" s="468">
        <v>39.847999999999999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335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196">
        <v>20</v>
      </c>
      <c r="C25" s="108">
        <v>12</v>
      </c>
      <c r="D25" s="108">
        <v>15</v>
      </c>
      <c r="E25" s="194">
        <v>20</v>
      </c>
      <c r="F25" s="196">
        <v>140</v>
      </c>
      <c r="G25" s="108">
        <v>600</v>
      </c>
      <c r="H25" s="108">
        <v>25</v>
      </c>
      <c r="I25" s="108">
        <v>25</v>
      </c>
      <c r="J25" s="131">
        <v>25</v>
      </c>
      <c r="K25" s="37" t="s">
        <v>116</v>
      </c>
      <c r="L25" s="108" t="s">
        <v>116</v>
      </c>
      <c r="M25" s="118">
        <v>2500</v>
      </c>
      <c r="N25" s="108">
        <v>2300</v>
      </c>
      <c r="O25" s="108">
        <v>10</v>
      </c>
      <c r="P25" s="108">
        <v>10</v>
      </c>
      <c r="Q25" s="194">
        <v>8</v>
      </c>
      <c r="R25" s="50"/>
    </row>
    <row r="26" spans="1:18" ht="11.25" customHeight="1" thickBot="1" x14ac:dyDescent="0.2">
      <c r="A26" s="80" t="s">
        <v>28</v>
      </c>
      <c r="B26" s="298">
        <v>59</v>
      </c>
      <c r="C26" s="296">
        <v>51.6</v>
      </c>
      <c r="D26" s="296">
        <v>52.4</v>
      </c>
      <c r="E26" s="318">
        <v>54</v>
      </c>
      <c r="F26" s="298">
        <v>101</v>
      </c>
      <c r="G26" s="297">
        <v>232</v>
      </c>
      <c r="H26" s="296">
        <v>45</v>
      </c>
      <c r="I26" s="296">
        <v>44</v>
      </c>
      <c r="J26" s="319">
        <v>44.4</v>
      </c>
      <c r="K26" s="320" t="s">
        <v>116</v>
      </c>
      <c r="L26" s="297" t="s">
        <v>116</v>
      </c>
      <c r="M26" s="299">
        <v>1570</v>
      </c>
      <c r="N26" s="297">
        <v>960</v>
      </c>
      <c r="O26" s="296">
        <v>29.9</v>
      </c>
      <c r="P26" s="296">
        <v>29.1</v>
      </c>
      <c r="Q26" s="318">
        <v>29.2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14.528</v>
      </c>
      <c r="C30" s="39">
        <v>19.977</v>
      </c>
      <c r="D30" s="39">
        <v>23.529</v>
      </c>
      <c r="E30" s="490">
        <v>23.254000000000001</v>
      </c>
      <c r="F30" s="491"/>
      <c r="G30" s="52">
        <v>11.9</v>
      </c>
      <c r="H30" s="39">
        <v>14.077999999999999</v>
      </c>
      <c r="I30" s="39">
        <v>24.053000000000001</v>
      </c>
      <c r="J30" s="490">
        <v>28.166</v>
      </c>
      <c r="K30" s="492"/>
      <c r="L30" s="491"/>
      <c r="M30" s="52">
        <v>0.90200000000000002</v>
      </c>
      <c r="N30" s="39">
        <v>3.2879999999999998</v>
      </c>
      <c r="O30" s="490">
        <v>6.5410000000000004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196">
        <v>20</v>
      </c>
      <c r="C32" s="108">
        <v>40</v>
      </c>
      <c r="D32" s="108">
        <v>30</v>
      </c>
      <c r="E32" s="108">
        <v>8</v>
      </c>
      <c r="F32" s="131">
        <v>8</v>
      </c>
      <c r="G32" s="196">
        <v>10</v>
      </c>
      <c r="H32" s="108">
        <v>750</v>
      </c>
      <c r="I32" s="108">
        <v>3200</v>
      </c>
      <c r="J32" s="108">
        <v>20</v>
      </c>
      <c r="K32" s="108">
        <v>12</v>
      </c>
      <c r="L32" s="194">
        <v>20</v>
      </c>
      <c r="M32" s="196">
        <v>400</v>
      </c>
      <c r="N32" s="108">
        <v>160</v>
      </c>
      <c r="O32" s="108">
        <v>100</v>
      </c>
      <c r="P32" s="108">
        <v>130</v>
      </c>
      <c r="Q32" s="194">
        <v>140</v>
      </c>
      <c r="R32" s="199"/>
    </row>
    <row r="33" spans="1:18" ht="11.25" customHeight="1" thickBot="1" x14ac:dyDescent="0.2">
      <c r="A33" s="85" t="s">
        <v>28</v>
      </c>
      <c r="B33" s="314">
        <v>125</v>
      </c>
      <c r="C33" s="310">
        <v>150</v>
      </c>
      <c r="D33" s="310">
        <v>64</v>
      </c>
      <c r="E33" s="310">
        <v>28</v>
      </c>
      <c r="F33" s="321">
        <v>28</v>
      </c>
      <c r="G33" s="314">
        <v>68</v>
      </c>
      <c r="H33" s="310">
        <v>443</v>
      </c>
      <c r="I33" s="310">
        <v>1869</v>
      </c>
      <c r="J33" s="310">
        <v>42</v>
      </c>
      <c r="K33" s="310">
        <v>42</v>
      </c>
      <c r="L33" s="322">
        <v>44</v>
      </c>
      <c r="M33" s="297">
        <v>210</v>
      </c>
      <c r="N33" s="297">
        <v>94</v>
      </c>
      <c r="O33" s="297">
        <v>83.1</v>
      </c>
      <c r="P33" s="297">
        <v>100</v>
      </c>
      <c r="Q33" s="323">
        <v>110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16.347999999999999</v>
      </c>
      <c r="C37" s="139">
        <v>20.212</v>
      </c>
      <c r="D37" s="139">
        <v>23.114999999999998</v>
      </c>
      <c r="E37" s="139">
        <v>23.363</v>
      </c>
      <c r="F37" s="139">
        <v>26.902999999999999</v>
      </c>
      <c r="G37" s="505">
        <v>36.527999999999999</v>
      </c>
      <c r="H37" s="506"/>
      <c r="I37" s="507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50"/>
    </row>
    <row r="39" spans="1:18" ht="11.25" customHeight="1" x14ac:dyDescent="0.15">
      <c r="A39" s="86" t="s">
        <v>27</v>
      </c>
      <c r="B39" s="107">
        <v>150</v>
      </c>
      <c r="C39" s="108">
        <v>350</v>
      </c>
      <c r="D39" s="108">
        <v>800</v>
      </c>
      <c r="E39" s="108">
        <v>140</v>
      </c>
      <c r="F39" s="108">
        <v>1600</v>
      </c>
      <c r="G39" s="108">
        <v>800</v>
      </c>
      <c r="H39" s="108">
        <v>1000</v>
      </c>
      <c r="I39" s="108">
        <v>950</v>
      </c>
      <c r="J39" s="108" t="s">
        <v>262</v>
      </c>
      <c r="K39" s="108" t="s">
        <v>261</v>
      </c>
      <c r="L39" s="131" t="s">
        <v>261</v>
      </c>
      <c r="M39" s="196">
        <v>750</v>
      </c>
      <c r="N39" s="108">
        <v>180</v>
      </c>
      <c r="O39" s="108">
        <v>1800</v>
      </c>
      <c r="P39" s="194" t="s">
        <v>116</v>
      </c>
      <c r="Q39" s="50"/>
    </row>
    <row r="40" spans="1:18" ht="11.25" customHeight="1" thickBot="1" x14ac:dyDescent="0.2">
      <c r="A40" s="87" t="s">
        <v>28</v>
      </c>
      <c r="B40" s="300">
        <v>223</v>
      </c>
      <c r="C40" s="301">
        <v>292</v>
      </c>
      <c r="D40" s="301">
        <v>376</v>
      </c>
      <c r="E40" s="301">
        <v>170</v>
      </c>
      <c r="F40" s="302">
        <v>608</v>
      </c>
      <c r="G40" s="301">
        <v>363</v>
      </c>
      <c r="H40" s="301">
        <v>418</v>
      </c>
      <c r="I40" s="301">
        <v>397</v>
      </c>
      <c r="J40" s="113" t="s">
        <v>261</v>
      </c>
      <c r="K40" s="113" t="s">
        <v>261</v>
      </c>
      <c r="L40" s="132" t="s">
        <v>261</v>
      </c>
      <c r="M40" s="298">
        <v>306</v>
      </c>
      <c r="N40" s="310">
        <v>142</v>
      </c>
      <c r="O40" s="310">
        <v>587</v>
      </c>
      <c r="P40" s="93" t="s">
        <v>116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339">
        <v>4.9420000000000002</v>
      </c>
      <c r="K44" s="74">
        <v>10.595000000000001</v>
      </c>
      <c r="L44" s="468">
        <v>15.209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294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15</v>
      </c>
      <c r="K46" s="108">
        <v>12</v>
      </c>
      <c r="L46" s="108">
        <v>12</v>
      </c>
      <c r="M46" s="108">
        <v>20</v>
      </c>
      <c r="N46" s="194">
        <v>20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324">
        <v>70</v>
      </c>
      <c r="K47" s="297">
        <v>61</v>
      </c>
      <c r="L47" s="297">
        <v>57</v>
      </c>
      <c r="M47" s="297">
        <v>62</v>
      </c>
      <c r="N47" s="325">
        <v>63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11.138999999999999</v>
      </c>
      <c r="D51" s="469"/>
      <c r="E51" s="470"/>
      <c r="F51" s="482">
        <v>14.79</v>
      </c>
      <c r="G51" s="469"/>
      <c r="H51" s="483"/>
      <c r="I51" s="468">
        <v>6.1740000000000004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389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108">
        <v>200</v>
      </c>
      <c r="D53" s="131">
        <v>200</v>
      </c>
      <c r="E53" s="75" t="s">
        <v>29</v>
      </c>
      <c r="F53" s="107">
        <v>90</v>
      </c>
      <c r="G53" s="107">
        <v>100</v>
      </c>
      <c r="H53" s="107">
        <v>100</v>
      </c>
      <c r="I53" s="108">
        <v>60</v>
      </c>
      <c r="J53" s="108">
        <v>60</v>
      </c>
      <c r="K53" s="194">
        <v>60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297">
        <v>138</v>
      </c>
      <c r="D54" s="297">
        <v>139</v>
      </c>
      <c r="E54" s="323" t="s">
        <v>29</v>
      </c>
      <c r="F54" s="326">
        <v>86</v>
      </c>
      <c r="G54" s="324">
        <v>85</v>
      </c>
      <c r="H54" s="327">
        <v>87</v>
      </c>
      <c r="I54" s="296">
        <v>59</v>
      </c>
      <c r="J54" s="296">
        <v>59.2</v>
      </c>
      <c r="K54" s="318">
        <v>59.2</v>
      </c>
      <c r="L54" s="49"/>
      <c r="M54" s="461"/>
      <c r="N54" s="461"/>
      <c r="O54" s="461"/>
      <c r="P54" s="461"/>
      <c r="Q54" s="461"/>
      <c r="R54" s="461"/>
    </row>
    <row r="55" spans="1:18" ht="23.25" customHeight="1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44466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13.856999999999999</v>
      </c>
      <c r="E9" s="468">
        <v>16.260000000000002</v>
      </c>
      <c r="F9" s="469"/>
      <c r="G9" s="470"/>
      <c r="H9" s="340" t="s">
        <v>29</v>
      </c>
      <c r="I9" s="76" t="s">
        <v>29</v>
      </c>
      <c r="J9" s="74">
        <v>11.997999999999999</v>
      </c>
      <c r="K9" s="468">
        <v>17.61</v>
      </c>
      <c r="L9" s="469"/>
      <c r="M9" s="470"/>
      <c r="N9" s="73" t="s">
        <v>29</v>
      </c>
      <c r="O9" s="74">
        <v>16.283999999999999</v>
      </c>
      <c r="P9" s="468">
        <v>23.263000000000002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108">
        <v>900</v>
      </c>
      <c r="E11" s="108">
        <v>1000</v>
      </c>
      <c r="F11" s="108">
        <v>1000</v>
      </c>
      <c r="G11" s="43">
        <v>1000</v>
      </c>
      <c r="H11" s="37" t="s">
        <v>29</v>
      </c>
      <c r="I11" s="38" t="s">
        <v>29</v>
      </c>
      <c r="J11" s="108">
        <v>310</v>
      </c>
      <c r="K11" s="108">
        <v>140</v>
      </c>
      <c r="L11" s="108">
        <v>150</v>
      </c>
      <c r="M11" s="194">
        <v>170</v>
      </c>
      <c r="N11" s="37" t="s">
        <v>316</v>
      </c>
      <c r="O11" s="108">
        <v>140</v>
      </c>
      <c r="P11" s="108">
        <v>100</v>
      </c>
      <c r="Q11" s="108">
        <v>480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292">
        <v>284</v>
      </c>
      <c r="E12" s="293">
        <v>487</v>
      </c>
      <c r="F12" s="293">
        <v>497</v>
      </c>
      <c r="G12" s="294">
        <v>494</v>
      </c>
      <c r="H12" s="315" t="s">
        <v>29</v>
      </c>
      <c r="I12" s="292" t="s">
        <v>29</v>
      </c>
      <c r="J12" s="292">
        <v>169.9</v>
      </c>
      <c r="K12" s="293">
        <v>122.8</v>
      </c>
      <c r="L12" s="293">
        <v>128.6</v>
      </c>
      <c r="M12" s="309">
        <v>128.1</v>
      </c>
      <c r="N12" s="315" t="s">
        <v>29</v>
      </c>
      <c r="O12" s="292">
        <v>108.5</v>
      </c>
      <c r="P12" s="292">
        <v>90.7</v>
      </c>
      <c r="Q12" s="292">
        <v>214</v>
      </c>
      <c r="R12" s="70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363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4.0970000000000004</v>
      </c>
      <c r="C16" s="126">
        <v>9.9610000000000003</v>
      </c>
      <c r="D16" s="341">
        <v>19.305</v>
      </c>
      <c r="E16" s="74">
        <v>21.388000000000002</v>
      </c>
      <c r="F16" s="468">
        <v>22.85</v>
      </c>
      <c r="G16" s="469"/>
      <c r="H16" s="470"/>
      <c r="I16" s="73">
        <v>7.548</v>
      </c>
      <c r="J16" s="74">
        <v>16.338000000000001</v>
      </c>
      <c r="K16" s="74">
        <v>19.771000000000001</v>
      </c>
      <c r="L16" s="500">
        <v>20.295000000000002</v>
      </c>
      <c r="M16" s="501"/>
      <c r="N16" s="502"/>
      <c r="O16" s="482">
        <v>14.02</v>
      </c>
      <c r="P16" s="483"/>
      <c r="Q16" s="75">
        <v>11.959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108">
        <v>10</v>
      </c>
      <c r="C18" s="195">
        <v>10</v>
      </c>
      <c r="D18" s="107">
        <v>3000</v>
      </c>
      <c r="E18" s="108">
        <v>2600</v>
      </c>
      <c r="F18" s="108">
        <v>35</v>
      </c>
      <c r="G18" s="108">
        <v>35</v>
      </c>
      <c r="H18" s="194">
        <v>35</v>
      </c>
      <c r="I18" s="108">
        <v>20</v>
      </c>
      <c r="J18" s="108">
        <v>200</v>
      </c>
      <c r="K18" s="108">
        <v>2200</v>
      </c>
      <c r="L18" s="108">
        <v>10</v>
      </c>
      <c r="M18" s="108">
        <v>10</v>
      </c>
      <c r="N18" s="108">
        <v>10</v>
      </c>
      <c r="O18" s="196">
        <v>420</v>
      </c>
      <c r="P18" s="108">
        <v>400</v>
      </c>
      <c r="Q18" s="194">
        <v>130</v>
      </c>
      <c r="R18" s="50"/>
    </row>
    <row r="19" spans="1:18" ht="11.25" customHeight="1" thickBot="1" x14ac:dyDescent="0.2">
      <c r="A19" s="80" t="s">
        <v>28</v>
      </c>
      <c r="B19" s="310">
        <v>40.799999999999997</v>
      </c>
      <c r="C19" s="310">
        <v>77.599999999999994</v>
      </c>
      <c r="D19" s="310">
        <v>1336</v>
      </c>
      <c r="E19" s="310">
        <v>969</v>
      </c>
      <c r="F19" s="312">
        <v>39.5</v>
      </c>
      <c r="G19" s="312">
        <v>39.299999999999997</v>
      </c>
      <c r="H19" s="316">
        <v>39.4</v>
      </c>
      <c r="I19" s="310">
        <v>100.7</v>
      </c>
      <c r="J19" s="310">
        <v>194.9</v>
      </c>
      <c r="K19" s="310">
        <v>887</v>
      </c>
      <c r="L19" s="312">
        <v>39.700000000000003</v>
      </c>
      <c r="M19" s="312">
        <v>39.5</v>
      </c>
      <c r="N19" s="317">
        <v>41.6</v>
      </c>
      <c r="O19" s="311">
        <v>239</v>
      </c>
      <c r="P19" s="312">
        <v>240</v>
      </c>
      <c r="Q19" s="313">
        <v>156.30000000000001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334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5.6680000000000001</v>
      </c>
      <c r="C23" s="468">
        <v>9.1289999999999996</v>
      </c>
      <c r="D23" s="469"/>
      <c r="E23" s="470"/>
      <c r="F23" s="73">
        <v>6.1970000000000001</v>
      </c>
      <c r="G23" s="74">
        <v>7.5519999999999996</v>
      </c>
      <c r="H23" s="468">
        <v>6.5</v>
      </c>
      <c r="I23" s="469"/>
      <c r="J23" s="470"/>
      <c r="K23" s="73" t="s">
        <v>116</v>
      </c>
      <c r="L23" s="74">
        <v>31.446999999999999</v>
      </c>
      <c r="M23" s="97">
        <v>28.484999999999999</v>
      </c>
      <c r="N23" s="74">
        <v>34.201999999999998</v>
      </c>
      <c r="O23" s="468">
        <v>39.877000000000002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335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196">
        <v>25</v>
      </c>
      <c r="C25" s="108">
        <v>15</v>
      </c>
      <c r="D25" s="108">
        <v>15</v>
      </c>
      <c r="E25" s="194">
        <v>20</v>
      </c>
      <c r="F25" s="196">
        <v>280</v>
      </c>
      <c r="G25" s="108">
        <v>600</v>
      </c>
      <c r="H25" s="108">
        <v>15</v>
      </c>
      <c r="I25" s="108">
        <v>25</v>
      </c>
      <c r="J25" s="131">
        <v>25</v>
      </c>
      <c r="K25" s="37" t="s">
        <v>116</v>
      </c>
      <c r="L25" s="108">
        <v>750</v>
      </c>
      <c r="M25" s="118">
        <v>2500</v>
      </c>
      <c r="N25" s="108">
        <v>2200</v>
      </c>
      <c r="O25" s="108">
        <v>10</v>
      </c>
      <c r="P25" s="108">
        <v>10</v>
      </c>
      <c r="Q25" s="194">
        <v>8</v>
      </c>
      <c r="R25" s="50"/>
    </row>
    <row r="26" spans="1:18" ht="11.25" customHeight="1" thickBot="1" x14ac:dyDescent="0.2">
      <c r="A26" s="80" t="s">
        <v>28</v>
      </c>
      <c r="B26" s="298">
        <v>57.2</v>
      </c>
      <c r="C26" s="296">
        <v>51.4</v>
      </c>
      <c r="D26" s="296">
        <v>52.1</v>
      </c>
      <c r="E26" s="318">
        <v>51.8</v>
      </c>
      <c r="F26" s="298">
        <v>156.6</v>
      </c>
      <c r="G26" s="297">
        <v>262</v>
      </c>
      <c r="H26" s="296">
        <v>41.9</v>
      </c>
      <c r="I26" s="296">
        <v>44.2</v>
      </c>
      <c r="J26" s="319">
        <v>45.5</v>
      </c>
      <c r="K26" s="320" t="s">
        <v>116</v>
      </c>
      <c r="L26" s="297">
        <v>319</v>
      </c>
      <c r="M26" s="299">
        <v>1590</v>
      </c>
      <c r="N26" s="297">
        <v>860</v>
      </c>
      <c r="O26" s="296">
        <v>31</v>
      </c>
      <c r="P26" s="296">
        <v>30.4</v>
      </c>
      <c r="Q26" s="318">
        <v>29.8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14.585000000000001</v>
      </c>
      <c r="C30" s="39">
        <v>20.018000000000001</v>
      </c>
      <c r="D30" s="39">
        <v>23.556999999999999</v>
      </c>
      <c r="E30" s="490">
        <v>23.315999999999999</v>
      </c>
      <c r="F30" s="491"/>
      <c r="G30" s="52">
        <v>11.912000000000001</v>
      </c>
      <c r="H30" s="39">
        <v>14.061</v>
      </c>
      <c r="I30" s="39">
        <v>24.062999999999999</v>
      </c>
      <c r="J30" s="490">
        <v>28.42</v>
      </c>
      <c r="K30" s="492"/>
      <c r="L30" s="491"/>
      <c r="M30" s="52">
        <v>0.97199999999999998</v>
      </c>
      <c r="N30" s="39">
        <v>3.4369999999999998</v>
      </c>
      <c r="O30" s="490">
        <v>6.6829999999999998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196">
        <v>30</v>
      </c>
      <c r="C32" s="108">
        <v>40</v>
      </c>
      <c r="D32" s="108">
        <v>30</v>
      </c>
      <c r="E32" s="108">
        <v>6</v>
      </c>
      <c r="F32" s="131">
        <v>8</v>
      </c>
      <c r="G32" s="196">
        <v>12</v>
      </c>
      <c r="H32" s="108">
        <v>600</v>
      </c>
      <c r="I32" s="108">
        <v>3000</v>
      </c>
      <c r="J32" s="108">
        <v>25</v>
      </c>
      <c r="K32" s="108">
        <v>15</v>
      </c>
      <c r="L32" s="194">
        <v>12</v>
      </c>
      <c r="M32" s="196">
        <v>450</v>
      </c>
      <c r="N32" s="108">
        <v>150</v>
      </c>
      <c r="O32" s="108">
        <v>95</v>
      </c>
      <c r="P32" s="108">
        <v>150</v>
      </c>
      <c r="Q32" s="194">
        <v>140</v>
      </c>
      <c r="R32" s="199"/>
    </row>
    <row r="33" spans="1:18" ht="11.25" customHeight="1" thickBot="1" x14ac:dyDescent="0.2">
      <c r="A33" s="85" t="s">
        <v>28</v>
      </c>
      <c r="B33" s="314">
        <v>136.1</v>
      </c>
      <c r="C33" s="310">
        <v>152.1</v>
      </c>
      <c r="D33" s="310">
        <v>59.4</v>
      </c>
      <c r="E33" s="310">
        <v>27.5</v>
      </c>
      <c r="F33" s="321">
        <v>32.700000000000003</v>
      </c>
      <c r="G33" s="314">
        <v>66.2</v>
      </c>
      <c r="H33" s="310">
        <v>383</v>
      </c>
      <c r="I33" s="310">
        <v>1818</v>
      </c>
      <c r="J33" s="310">
        <v>43</v>
      </c>
      <c r="K33" s="310">
        <v>42</v>
      </c>
      <c r="L33" s="322">
        <v>42.7</v>
      </c>
      <c r="M33" s="297">
        <v>226</v>
      </c>
      <c r="N33" s="297">
        <v>96</v>
      </c>
      <c r="O33" s="297">
        <v>82.8</v>
      </c>
      <c r="P33" s="297">
        <v>112.2</v>
      </c>
      <c r="Q33" s="323">
        <v>113.7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17.341999999999999</v>
      </c>
      <c r="C37" s="139">
        <v>20.712</v>
      </c>
      <c r="D37" s="139">
        <v>23.254999999999999</v>
      </c>
      <c r="E37" s="139">
        <v>23.533000000000001</v>
      </c>
      <c r="F37" s="139">
        <v>26.9</v>
      </c>
      <c r="G37" s="505">
        <v>36.395000000000003</v>
      </c>
      <c r="H37" s="506"/>
      <c r="I37" s="507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50"/>
    </row>
    <row r="39" spans="1:18" ht="11.25" customHeight="1" x14ac:dyDescent="0.15">
      <c r="A39" s="86" t="s">
        <v>27</v>
      </c>
      <c r="B39" s="107">
        <v>250</v>
      </c>
      <c r="C39" s="108">
        <v>500</v>
      </c>
      <c r="D39" s="108">
        <v>600</v>
      </c>
      <c r="E39" s="108">
        <v>150</v>
      </c>
      <c r="F39" s="108">
        <v>1600</v>
      </c>
      <c r="G39" s="108">
        <v>700</v>
      </c>
      <c r="H39" s="108">
        <v>950</v>
      </c>
      <c r="I39" s="108">
        <v>1100</v>
      </c>
      <c r="J39" s="108" t="s">
        <v>262</v>
      </c>
      <c r="K39" s="108" t="s">
        <v>261</v>
      </c>
      <c r="L39" s="131" t="s">
        <v>261</v>
      </c>
      <c r="M39" s="196">
        <v>800</v>
      </c>
      <c r="N39" s="108">
        <v>180</v>
      </c>
      <c r="O39" s="108">
        <v>1800</v>
      </c>
      <c r="P39" s="194" t="s">
        <v>116</v>
      </c>
      <c r="Q39" s="50"/>
    </row>
    <row r="40" spans="1:18" ht="11.25" customHeight="1" thickBot="1" x14ac:dyDescent="0.2">
      <c r="A40" s="87" t="s">
        <v>28</v>
      </c>
      <c r="B40" s="300">
        <v>283</v>
      </c>
      <c r="C40" s="301">
        <v>424</v>
      </c>
      <c r="D40" s="301">
        <v>373</v>
      </c>
      <c r="E40" s="301">
        <v>178.4</v>
      </c>
      <c r="F40" s="302">
        <v>636</v>
      </c>
      <c r="G40" s="301">
        <v>320</v>
      </c>
      <c r="H40" s="301">
        <v>405</v>
      </c>
      <c r="I40" s="301">
        <v>465</v>
      </c>
      <c r="J40" s="113" t="s">
        <v>261</v>
      </c>
      <c r="K40" s="113" t="s">
        <v>261</v>
      </c>
      <c r="L40" s="132" t="s">
        <v>261</v>
      </c>
      <c r="M40" s="298">
        <v>313</v>
      </c>
      <c r="N40" s="310">
        <v>140.19999999999999</v>
      </c>
      <c r="O40" s="310">
        <v>725</v>
      </c>
      <c r="P40" s="93" t="s">
        <v>116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341">
        <v>4.9710000000000001</v>
      </c>
      <c r="K44" s="74">
        <v>10.723000000000001</v>
      </c>
      <c r="L44" s="468">
        <v>15.483000000000001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294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12</v>
      </c>
      <c r="K46" s="108">
        <v>12</v>
      </c>
      <c r="L46" s="108">
        <v>12</v>
      </c>
      <c r="M46" s="108">
        <v>20</v>
      </c>
      <c r="N46" s="194">
        <v>25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324">
        <v>72.7</v>
      </c>
      <c r="K47" s="297">
        <v>58</v>
      </c>
      <c r="L47" s="297">
        <v>56.3</v>
      </c>
      <c r="M47" s="297">
        <v>57.4</v>
      </c>
      <c r="N47" s="325">
        <v>64.2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11.554</v>
      </c>
      <c r="D51" s="469"/>
      <c r="E51" s="470"/>
      <c r="F51" s="482">
        <v>15.018000000000001</v>
      </c>
      <c r="G51" s="469"/>
      <c r="H51" s="483"/>
      <c r="I51" s="468">
        <v>6.2359999999999998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389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108">
        <v>220</v>
      </c>
      <c r="D53" s="131">
        <v>220</v>
      </c>
      <c r="E53" s="75" t="s">
        <v>29</v>
      </c>
      <c r="F53" s="107">
        <v>90</v>
      </c>
      <c r="G53" s="107">
        <v>130</v>
      </c>
      <c r="H53" s="107">
        <v>140</v>
      </c>
      <c r="I53" s="108">
        <v>60</v>
      </c>
      <c r="J53" s="108">
        <v>70</v>
      </c>
      <c r="K53" s="194">
        <v>65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297">
        <v>140.9</v>
      </c>
      <c r="D54" s="297">
        <v>149.80000000000001</v>
      </c>
      <c r="E54" s="323" t="s">
        <v>29</v>
      </c>
      <c r="F54" s="326">
        <v>83.8</v>
      </c>
      <c r="G54" s="324">
        <v>97.5</v>
      </c>
      <c r="H54" s="327">
        <v>101.1</v>
      </c>
      <c r="I54" s="296">
        <v>57.9</v>
      </c>
      <c r="J54" s="296">
        <v>57.6</v>
      </c>
      <c r="K54" s="318">
        <v>57.9</v>
      </c>
      <c r="L54" s="49"/>
      <c r="M54" s="461"/>
      <c r="N54" s="461"/>
      <c r="O54" s="461"/>
      <c r="P54" s="461"/>
      <c r="Q54" s="461"/>
      <c r="R54" s="461"/>
    </row>
    <row r="55" spans="1:18" ht="23.25" customHeight="1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31" zoomScale="120" zoomScaleNormal="12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44475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12.654</v>
      </c>
      <c r="E9" s="468">
        <v>12.162000000000001</v>
      </c>
      <c r="F9" s="469"/>
      <c r="G9" s="470"/>
      <c r="H9" s="343" t="s">
        <v>29</v>
      </c>
      <c r="I9" s="76" t="s">
        <v>29</v>
      </c>
      <c r="J9" s="74">
        <v>9.625</v>
      </c>
      <c r="K9" s="468">
        <v>9.7560000000000002</v>
      </c>
      <c r="L9" s="469"/>
      <c r="M9" s="470"/>
      <c r="N9" s="73" t="s">
        <v>29</v>
      </c>
      <c r="O9" s="74">
        <v>16.215</v>
      </c>
      <c r="P9" s="468">
        <v>23.09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108">
        <v>800</v>
      </c>
      <c r="E11" s="108">
        <v>1000</v>
      </c>
      <c r="F11" s="108">
        <v>900</v>
      </c>
      <c r="G11" s="43">
        <v>1000</v>
      </c>
      <c r="H11" s="37" t="s">
        <v>29</v>
      </c>
      <c r="I11" s="38" t="s">
        <v>29</v>
      </c>
      <c r="J11" s="108">
        <v>380</v>
      </c>
      <c r="K11" s="108">
        <v>170</v>
      </c>
      <c r="L11" s="108">
        <v>160</v>
      </c>
      <c r="M11" s="194">
        <v>160</v>
      </c>
      <c r="N11" s="37" t="s">
        <v>316</v>
      </c>
      <c r="O11" s="108">
        <v>140</v>
      </c>
      <c r="P11" s="108">
        <v>230</v>
      </c>
      <c r="Q11" s="108">
        <v>420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292">
        <v>285</v>
      </c>
      <c r="E12" s="293">
        <v>456</v>
      </c>
      <c r="F12" s="293">
        <v>455</v>
      </c>
      <c r="G12" s="294">
        <v>464</v>
      </c>
      <c r="H12" s="315" t="s">
        <v>29</v>
      </c>
      <c r="I12" s="292" t="s">
        <v>29</v>
      </c>
      <c r="J12" s="292">
        <v>182</v>
      </c>
      <c r="K12" s="293">
        <v>130</v>
      </c>
      <c r="L12" s="293">
        <v>132</v>
      </c>
      <c r="M12" s="309">
        <v>131</v>
      </c>
      <c r="N12" s="315" t="s">
        <v>29</v>
      </c>
      <c r="O12" s="292">
        <v>104</v>
      </c>
      <c r="P12" s="292">
        <v>149</v>
      </c>
      <c r="Q12" s="292">
        <v>221</v>
      </c>
      <c r="R12" s="70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363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3.5219999999999998</v>
      </c>
      <c r="C16" s="126">
        <v>9.4149999999999991</v>
      </c>
      <c r="D16" s="344">
        <v>19.219000000000001</v>
      </c>
      <c r="E16" s="74">
        <v>21.015999999999998</v>
      </c>
      <c r="F16" s="468">
        <v>20.352</v>
      </c>
      <c r="G16" s="469"/>
      <c r="H16" s="470"/>
      <c r="I16" s="73">
        <v>5.0839999999999996</v>
      </c>
      <c r="J16" s="74">
        <v>15.68</v>
      </c>
      <c r="K16" s="74">
        <v>19.574999999999999</v>
      </c>
      <c r="L16" s="500">
        <v>18.597000000000001</v>
      </c>
      <c r="M16" s="501"/>
      <c r="N16" s="502"/>
      <c r="O16" s="482">
        <v>11.885</v>
      </c>
      <c r="P16" s="483"/>
      <c r="Q16" s="75">
        <v>10.192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108">
        <v>5</v>
      </c>
      <c r="C18" s="195">
        <v>10</v>
      </c>
      <c r="D18" s="107">
        <v>3500</v>
      </c>
      <c r="E18" s="108">
        <v>2600</v>
      </c>
      <c r="F18" s="108">
        <v>35</v>
      </c>
      <c r="G18" s="108">
        <v>35</v>
      </c>
      <c r="H18" s="194">
        <v>35</v>
      </c>
      <c r="I18" s="108">
        <v>10</v>
      </c>
      <c r="J18" s="108">
        <v>180</v>
      </c>
      <c r="K18" s="108">
        <v>2000</v>
      </c>
      <c r="L18" s="108">
        <v>10</v>
      </c>
      <c r="M18" s="108">
        <v>10</v>
      </c>
      <c r="N18" s="108">
        <v>10</v>
      </c>
      <c r="O18" s="196">
        <v>380</v>
      </c>
      <c r="P18" s="108">
        <v>380</v>
      </c>
      <c r="Q18" s="194">
        <v>130</v>
      </c>
      <c r="R18" s="50"/>
    </row>
    <row r="19" spans="1:18" ht="11.25" customHeight="1" thickBot="1" x14ac:dyDescent="0.2">
      <c r="A19" s="80" t="s">
        <v>28</v>
      </c>
      <c r="B19" s="310">
        <v>34</v>
      </c>
      <c r="C19" s="310">
        <v>77</v>
      </c>
      <c r="D19" s="310">
        <v>1350</v>
      </c>
      <c r="E19" s="310">
        <v>989</v>
      </c>
      <c r="F19" s="312">
        <v>41</v>
      </c>
      <c r="G19" s="312">
        <v>41</v>
      </c>
      <c r="H19" s="316">
        <v>40</v>
      </c>
      <c r="I19" s="310">
        <v>70</v>
      </c>
      <c r="J19" s="310">
        <v>180</v>
      </c>
      <c r="K19" s="310">
        <v>844</v>
      </c>
      <c r="L19" s="312">
        <v>43</v>
      </c>
      <c r="M19" s="312">
        <v>43</v>
      </c>
      <c r="N19" s="317">
        <v>41</v>
      </c>
      <c r="O19" s="311">
        <v>227</v>
      </c>
      <c r="P19" s="312">
        <v>228</v>
      </c>
      <c r="Q19" s="313">
        <v>160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334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4.5529999999999999</v>
      </c>
      <c r="C23" s="468">
        <v>6.4749999999999996</v>
      </c>
      <c r="D23" s="469"/>
      <c r="E23" s="470"/>
      <c r="F23" s="73">
        <v>6.0289999999999999</v>
      </c>
      <c r="G23" s="74">
        <v>7.3739999999999997</v>
      </c>
      <c r="H23" s="468">
        <v>5.7119999999999997</v>
      </c>
      <c r="I23" s="469"/>
      <c r="J23" s="470"/>
      <c r="K23" s="73" t="s">
        <v>116</v>
      </c>
      <c r="L23" s="74">
        <v>31.431000000000001</v>
      </c>
      <c r="M23" s="97">
        <v>28.463000000000001</v>
      </c>
      <c r="N23" s="74">
        <v>34.162999999999997</v>
      </c>
      <c r="O23" s="468">
        <v>39.298999999999999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335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196">
        <v>15</v>
      </c>
      <c r="C25" s="108">
        <v>10</v>
      </c>
      <c r="D25" s="108">
        <v>12</v>
      </c>
      <c r="E25" s="194">
        <v>12</v>
      </c>
      <c r="F25" s="196">
        <v>140</v>
      </c>
      <c r="G25" s="108">
        <v>500</v>
      </c>
      <c r="H25" s="108">
        <v>40</v>
      </c>
      <c r="I25" s="108">
        <v>75</v>
      </c>
      <c r="J25" s="131">
        <v>45</v>
      </c>
      <c r="K25" s="37" t="s">
        <v>116</v>
      </c>
      <c r="L25" s="108" t="s">
        <v>262</v>
      </c>
      <c r="M25" s="118">
        <v>2500</v>
      </c>
      <c r="N25" s="108">
        <v>2500</v>
      </c>
      <c r="O25" s="108">
        <v>8</v>
      </c>
      <c r="P25" s="108">
        <v>8</v>
      </c>
      <c r="Q25" s="194">
        <v>8</v>
      </c>
      <c r="R25" s="50"/>
    </row>
    <row r="26" spans="1:18" ht="11.25" customHeight="1" thickBot="1" x14ac:dyDescent="0.2">
      <c r="A26" s="80" t="s">
        <v>28</v>
      </c>
      <c r="B26" s="298">
        <v>57.2</v>
      </c>
      <c r="C26" s="296">
        <v>51.4</v>
      </c>
      <c r="D26" s="296">
        <v>51</v>
      </c>
      <c r="E26" s="318">
        <v>51</v>
      </c>
      <c r="F26" s="298">
        <v>99</v>
      </c>
      <c r="G26" s="297">
        <v>216</v>
      </c>
      <c r="H26" s="296">
        <v>52</v>
      </c>
      <c r="I26" s="296">
        <v>51</v>
      </c>
      <c r="J26" s="319">
        <v>52</v>
      </c>
      <c r="K26" s="320" t="s">
        <v>116</v>
      </c>
      <c r="L26" s="297" t="s">
        <v>262</v>
      </c>
      <c r="M26" s="299">
        <v>1598</v>
      </c>
      <c r="N26" s="297">
        <v>1039</v>
      </c>
      <c r="O26" s="296">
        <v>33</v>
      </c>
      <c r="P26" s="296">
        <v>30</v>
      </c>
      <c r="Q26" s="318">
        <v>29.8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14.282999999999999</v>
      </c>
      <c r="C30" s="39">
        <v>19.876000000000001</v>
      </c>
      <c r="D30" s="39">
        <v>23.398</v>
      </c>
      <c r="E30" s="490">
        <v>22.117000000000001</v>
      </c>
      <c r="F30" s="491"/>
      <c r="G30" s="52">
        <v>11.803000000000001</v>
      </c>
      <c r="H30" s="39">
        <v>13.894</v>
      </c>
      <c r="I30" s="39">
        <v>23.835000000000001</v>
      </c>
      <c r="J30" s="490">
        <v>26.172000000000001</v>
      </c>
      <c r="K30" s="492"/>
      <c r="L30" s="491"/>
      <c r="M30" s="52">
        <v>1.4450000000000001</v>
      </c>
      <c r="N30" s="39">
        <v>2.1920000000000002</v>
      </c>
      <c r="O30" s="490">
        <v>2.6669999999999998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196">
        <v>15</v>
      </c>
      <c r="C32" s="108">
        <v>40</v>
      </c>
      <c r="D32" s="108">
        <v>30</v>
      </c>
      <c r="E32" s="108">
        <v>10</v>
      </c>
      <c r="F32" s="131">
        <v>8</v>
      </c>
      <c r="G32" s="196">
        <v>10</v>
      </c>
      <c r="H32" s="108">
        <v>1000</v>
      </c>
      <c r="I32" s="108">
        <v>3200</v>
      </c>
      <c r="J32" s="108">
        <v>15</v>
      </c>
      <c r="K32" s="108">
        <v>15</v>
      </c>
      <c r="L32" s="194">
        <v>20</v>
      </c>
      <c r="M32" s="196">
        <v>200</v>
      </c>
      <c r="N32" s="108">
        <v>150</v>
      </c>
      <c r="O32" s="108">
        <v>140</v>
      </c>
      <c r="P32" s="108">
        <v>130</v>
      </c>
      <c r="Q32" s="194">
        <v>140</v>
      </c>
      <c r="R32" s="199"/>
    </row>
    <row r="33" spans="1:18" ht="11.25" customHeight="1" thickBot="1" x14ac:dyDescent="0.2">
      <c r="A33" s="85" t="s">
        <v>28</v>
      </c>
      <c r="B33" s="314">
        <v>114</v>
      </c>
      <c r="C33" s="310">
        <v>150</v>
      </c>
      <c r="D33" s="310">
        <v>62</v>
      </c>
      <c r="E33" s="310">
        <v>37</v>
      </c>
      <c r="F33" s="321">
        <v>32</v>
      </c>
      <c r="G33" s="314">
        <v>64</v>
      </c>
      <c r="H33" s="310">
        <v>449</v>
      </c>
      <c r="I33" s="310">
        <v>1774</v>
      </c>
      <c r="J33" s="310">
        <v>43</v>
      </c>
      <c r="K33" s="310">
        <v>42</v>
      </c>
      <c r="L33" s="322">
        <v>42.7</v>
      </c>
      <c r="M33" s="297">
        <v>140</v>
      </c>
      <c r="N33" s="297">
        <v>91</v>
      </c>
      <c r="O33" s="297">
        <v>108</v>
      </c>
      <c r="P33" s="297">
        <v>109</v>
      </c>
      <c r="Q33" s="323">
        <v>113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14.92</v>
      </c>
      <c r="C37" s="139">
        <v>18.843</v>
      </c>
      <c r="D37" s="139">
        <v>22.887</v>
      </c>
      <c r="E37" s="139">
        <v>23.45</v>
      </c>
      <c r="F37" s="139">
        <v>26.855</v>
      </c>
      <c r="G37" s="505">
        <v>36.438000000000002</v>
      </c>
      <c r="H37" s="506"/>
      <c r="I37" s="507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50"/>
    </row>
    <row r="39" spans="1:18" ht="11.25" customHeight="1" x14ac:dyDescent="0.15">
      <c r="A39" s="86" t="s">
        <v>27</v>
      </c>
      <c r="B39" s="107">
        <v>130</v>
      </c>
      <c r="C39" s="108">
        <v>150</v>
      </c>
      <c r="D39" s="108">
        <v>100</v>
      </c>
      <c r="E39" s="108">
        <v>100</v>
      </c>
      <c r="F39" s="108">
        <v>1600</v>
      </c>
      <c r="G39" s="108">
        <v>850</v>
      </c>
      <c r="H39" s="108">
        <v>850</v>
      </c>
      <c r="I39" s="108">
        <v>800</v>
      </c>
      <c r="J39" s="108" t="s">
        <v>262</v>
      </c>
      <c r="K39" s="108" t="s">
        <v>261</v>
      </c>
      <c r="L39" s="131" t="s">
        <v>261</v>
      </c>
      <c r="M39" s="196" t="s">
        <v>262</v>
      </c>
      <c r="N39" s="108" t="s">
        <v>262</v>
      </c>
      <c r="O39" s="108" t="s">
        <v>262</v>
      </c>
      <c r="P39" s="194" t="s">
        <v>262</v>
      </c>
      <c r="Q39" s="50"/>
    </row>
    <row r="40" spans="1:18" ht="11.25" customHeight="1" thickBot="1" x14ac:dyDescent="0.2">
      <c r="A40" s="87" t="s">
        <v>28</v>
      </c>
      <c r="B40" s="300">
        <v>209</v>
      </c>
      <c r="C40" s="301">
        <v>221</v>
      </c>
      <c r="D40" s="301">
        <v>131</v>
      </c>
      <c r="E40" s="301">
        <v>111</v>
      </c>
      <c r="F40" s="302">
        <v>647</v>
      </c>
      <c r="G40" s="301">
        <v>354</v>
      </c>
      <c r="H40" s="301">
        <v>377</v>
      </c>
      <c r="I40" s="301">
        <v>348</v>
      </c>
      <c r="J40" s="113" t="s">
        <v>261</v>
      </c>
      <c r="K40" s="113" t="s">
        <v>261</v>
      </c>
      <c r="L40" s="132" t="s">
        <v>261</v>
      </c>
      <c r="M40" s="298" t="s">
        <v>262</v>
      </c>
      <c r="N40" s="310" t="s">
        <v>262</v>
      </c>
      <c r="O40" s="310" t="s">
        <v>262</v>
      </c>
      <c r="P40" s="93" t="s">
        <v>262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344">
        <v>4.9119999999999999</v>
      </c>
      <c r="K44" s="74">
        <v>10.366</v>
      </c>
      <c r="L44" s="468">
        <v>13.932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294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15</v>
      </c>
      <c r="K46" s="108">
        <v>12</v>
      </c>
      <c r="L46" s="108">
        <v>12</v>
      </c>
      <c r="M46" s="108">
        <v>15</v>
      </c>
      <c r="N46" s="194">
        <v>25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324">
        <v>75</v>
      </c>
      <c r="K47" s="297">
        <v>53</v>
      </c>
      <c r="L47" s="297">
        <v>57</v>
      </c>
      <c r="M47" s="297">
        <v>59</v>
      </c>
      <c r="N47" s="325">
        <v>62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8.01</v>
      </c>
      <c r="D51" s="469"/>
      <c r="E51" s="470"/>
      <c r="F51" s="482">
        <v>9.875</v>
      </c>
      <c r="G51" s="469"/>
      <c r="H51" s="483"/>
      <c r="I51" s="468">
        <v>5.5010000000000003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392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108">
        <v>210</v>
      </c>
      <c r="D53" s="131">
        <v>210</v>
      </c>
      <c r="E53" s="75" t="s">
        <v>29</v>
      </c>
      <c r="F53" s="107">
        <v>140</v>
      </c>
      <c r="G53" s="107">
        <v>150</v>
      </c>
      <c r="H53" s="107">
        <v>150</v>
      </c>
      <c r="I53" s="108">
        <v>50</v>
      </c>
      <c r="J53" s="108">
        <v>50</v>
      </c>
      <c r="K53" s="194">
        <v>50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297">
        <v>143</v>
      </c>
      <c r="D54" s="297">
        <v>133</v>
      </c>
      <c r="E54" s="323" t="s">
        <v>29</v>
      </c>
      <c r="F54" s="326">
        <v>110</v>
      </c>
      <c r="G54" s="324">
        <v>110</v>
      </c>
      <c r="H54" s="327">
        <v>114</v>
      </c>
      <c r="I54" s="296">
        <v>57</v>
      </c>
      <c r="J54" s="296">
        <v>57</v>
      </c>
      <c r="K54" s="318">
        <v>56</v>
      </c>
      <c r="L54" s="49"/>
      <c r="M54" s="461"/>
      <c r="N54" s="461"/>
      <c r="O54" s="461"/>
      <c r="P54" s="461"/>
      <c r="Q54" s="461"/>
      <c r="R54" s="461"/>
    </row>
    <row r="55" spans="1:18" ht="23.25" customHeight="1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3" zoomScale="120" zoomScaleNormal="12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44480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13.506</v>
      </c>
      <c r="E9" s="468">
        <v>15.993</v>
      </c>
      <c r="F9" s="469"/>
      <c r="G9" s="470"/>
      <c r="H9" s="345" t="s">
        <v>29</v>
      </c>
      <c r="I9" s="76" t="s">
        <v>29</v>
      </c>
      <c r="J9" s="74">
        <v>11.603</v>
      </c>
      <c r="K9" s="468">
        <v>18.175000000000001</v>
      </c>
      <c r="L9" s="469"/>
      <c r="M9" s="470"/>
      <c r="N9" s="73" t="s">
        <v>29</v>
      </c>
      <c r="O9" s="74">
        <v>16.187999999999999</v>
      </c>
      <c r="P9" s="468">
        <v>23.114000000000001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108">
        <v>850</v>
      </c>
      <c r="E11" s="108">
        <v>800</v>
      </c>
      <c r="F11" s="108">
        <v>850</v>
      </c>
      <c r="G11" s="43">
        <v>850</v>
      </c>
      <c r="H11" s="37" t="s">
        <v>29</v>
      </c>
      <c r="I11" s="38" t="s">
        <v>29</v>
      </c>
      <c r="J11" s="108">
        <v>300</v>
      </c>
      <c r="K11" s="108">
        <v>170</v>
      </c>
      <c r="L11" s="108">
        <v>170</v>
      </c>
      <c r="M11" s="194">
        <v>170</v>
      </c>
      <c r="N11" s="37" t="s">
        <v>316</v>
      </c>
      <c r="O11" s="108">
        <v>140</v>
      </c>
      <c r="P11" s="108">
        <v>130</v>
      </c>
      <c r="Q11" s="108">
        <v>420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292">
        <v>283</v>
      </c>
      <c r="E12" s="293">
        <v>437</v>
      </c>
      <c r="F12" s="293">
        <v>442</v>
      </c>
      <c r="G12" s="294">
        <v>440</v>
      </c>
      <c r="H12" s="315" t="s">
        <v>29</v>
      </c>
      <c r="I12" s="292" t="s">
        <v>29</v>
      </c>
      <c r="J12" s="292">
        <v>173.9</v>
      </c>
      <c r="K12" s="293">
        <v>126.5</v>
      </c>
      <c r="L12" s="293">
        <v>131.30000000000001</v>
      </c>
      <c r="M12" s="309">
        <v>132.1</v>
      </c>
      <c r="N12" s="315" t="s">
        <v>29</v>
      </c>
      <c r="O12" s="292">
        <v>98.2</v>
      </c>
      <c r="P12" s="292">
        <v>95.3</v>
      </c>
      <c r="Q12" s="292">
        <v>205</v>
      </c>
      <c r="R12" s="70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363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3.9049999999999998</v>
      </c>
      <c r="C16" s="126">
        <v>9.5419999999999998</v>
      </c>
      <c r="D16" s="346">
        <v>19.251000000000001</v>
      </c>
      <c r="E16" s="74">
        <v>21.166</v>
      </c>
      <c r="F16" s="468">
        <v>23.103999999999999</v>
      </c>
      <c r="G16" s="469"/>
      <c r="H16" s="470"/>
      <c r="I16" s="73">
        <v>6.3</v>
      </c>
      <c r="J16" s="74">
        <v>15.785</v>
      </c>
      <c r="K16" s="74">
        <v>19.718</v>
      </c>
      <c r="L16" s="500">
        <v>20.81</v>
      </c>
      <c r="M16" s="501"/>
      <c r="N16" s="502"/>
      <c r="O16" s="482">
        <v>13.997</v>
      </c>
      <c r="P16" s="483"/>
      <c r="Q16" s="75">
        <v>11.779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108">
        <v>20</v>
      </c>
      <c r="C18" s="195">
        <v>10</v>
      </c>
      <c r="D18" s="107">
        <v>3900</v>
      </c>
      <c r="E18" s="108">
        <v>2500</v>
      </c>
      <c r="F18" s="108">
        <v>40</v>
      </c>
      <c r="G18" s="108">
        <v>30</v>
      </c>
      <c r="H18" s="194">
        <v>30</v>
      </c>
      <c r="I18" s="108">
        <v>20</v>
      </c>
      <c r="J18" s="108">
        <v>180</v>
      </c>
      <c r="K18" s="108">
        <v>2200</v>
      </c>
      <c r="L18" s="108">
        <v>10</v>
      </c>
      <c r="M18" s="108">
        <v>10</v>
      </c>
      <c r="N18" s="108">
        <v>10</v>
      </c>
      <c r="O18" s="196">
        <v>400</v>
      </c>
      <c r="P18" s="108">
        <v>380</v>
      </c>
      <c r="Q18" s="194">
        <v>150</v>
      </c>
      <c r="R18" s="50"/>
    </row>
    <row r="19" spans="1:18" ht="11.25" customHeight="1" thickBot="1" x14ac:dyDescent="0.2">
      <c r="A19" s="80" t="s">
        <v>28</v>
      </c>
      <c r="B19" s="310">
        <v>41.1</v>
      </c>
      <c r="C19" s="310">
        <v>79.099999999999994</v>
      </c>
      <c r="D19" s="310">
        <v>1370</v>
      </c>
      <c r="E19" s="310">
        <v>985</v>
      </c>
      <c r="F19" s="312">
        <v>40.299999999999997</v>
      </c>
      <c r="G19" s="312">
        <v>40.4</v>
      </c>
      <c r="H19" s="316">
        <v>40.799999999999997</v>
      </c>
      <c r="I19" s="310">
        <v>98.4</v>
      </c>
      <c r="J19" s="310">
        <v>185.8</v>
      </c>
      <c r="K19" s="310">
        <v>827</v>
      </c>
      <c r="L19" s="312">
        <v>39.799999999999997</v>
      </c>
      <c r="M19" s="312">
        <v>39.5</v>
      </c>
      <c r="N19" s="317">
        <v>39.700000000000003</v>
      </c>
      <c r="O19" s="311">
        <v>219</v>
      </c>
      <c r="P19" s="312">
        <v>245</v>
      </c>
      <c r="Q19" s="313">
        <v>158.30000000000001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334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5.29</v>
      </c>
      <c r="C23" s="468">
        <v>9.6639999999999997</v>
      </c>
      <c r="D23" s="469"/>
      <c r="E23" s="470"/>
      <c r="F23" s="73">
        <v>6.1879999999999997</v>
      </c>
      <c r="G23" s="74">
        <v>7.601</v>
      </c>
      <c r="H23" s="468">
        <v>6.8479999999999999</v>
      </c>
      <c r="I23" s="469"/>
      <c r="J23" s="470"/>
      <c r="K23" s="73" t="s">
        <v>116</v>
      </c>
      <c r="L23" s="74">
        <v>31.431999999999999</v>
      </c>
      <c r="M23" s="97">
        <v>28.37</v>
      </c>
      <c r="N23" s="74">
        <v>34.095999999999997</v>
      </c>
      <c r="O23" s="468">
        <v>39.863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335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196">
        <v>25</v>
      </c>
      <c r="C25" s="108">
        <v>12</v>
      </c>
      <c r="D25" s="108">
        <v>15</v>
      </c>
      <c r="E25" s="194">
        <v>20</v>
      </c>
      <c r="F25" s="196">
        <v>280</v>
      </c>
      <c r="G25" s="108">
        <v>550</v>
      </c>
      <c r="H25" s="108">
        <v>20</v>
      </c>
      <c r="I25" s="108">
        <v>25</v>
      </c>
      <c r="J25" s="131">
        <v>25</v>
      </c>
      <c r="K25" s="37" t="s">
        <v>116</v>
      </c>
      <c r="L25" s="108" t="s">
        <v>262</v>
      </c>
      <c r="M25" s="118">
        <v>2800</v>
      </c>
      <c r="N25" s="108">
        <v>1900</v>
      </c>
      <c r="O25" s="108">
        <v>10</v>
      </c>
      <c r="P25" s="108">
        <v>10</v>
      </c>
      <c r="Q25" s="194">
        <v>10</v>
      </c>
      <c r="R25" s="50"/>
    </row>
    <row r="26" spans="1:18" ht="11.25" customHeight="1" thickBot="1" x14ac:dyDescent="0.2">
      <c r="A26" s="80" t="s">
        <v>28</v>
      </c>
      <c r="B26" s="298">
        <v>57.4</v>
      </c>
      <c r="C26" s="296">
        <v>51.2</v>
      </c>
      <c r="D26" s="296">
        <v>54.4</v>
      </c>
      <c r="E26" s="318">
        <v>53.5</v>
      </c>
      <c r="F26" s="298">
        <v>146.80000000000001</v>
      </c>
      <c r="G26" s="297">
        <v>230</v>
      </c>
      <c r="H26" s="296">
        <v>42.7</v>
      </c>
      <c r="I26" s="296">
        <v>45.2</v>
      </c>
      <c r="J26" s="319">
        <v>45.3</v>
      </c>
      <c r="K26" s="320" t="s">
        <v>116</v>
      </c>
      <c r="L26" s="297" t="s">
        <v>262</v>
      </c>
      <c r="M26" s="299">
        <v>1586</v>
      </c>
      <c r="N26" s="297">
        <v>723</v>
      </c>
      <c r="O26" s="296">
        <v>31.6</v>
      </c>
      <c r="P26" s="296">
        <v>31.1</v>
      </c>
      <c r="Q26" s="318">
        <v>30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14.374000000000001</v>
      </c>
      <c r="C30" s="39">
        <v>19.875</v>
      </c>
      <c r="D30" s="39">
        <v>23.548999999999999</v>
      </c>
      <c r="E30" s="490">
        <v>23.757999999999999</v>
      </c>
      <c r="F30" s="491"/>
      <c r="G30" s="52">
        <v>11.824</v>
      </c>
      <c r="H30" s="39">
        <v>13.865</v>
      </c>
      <c r="I30" s="39">
        <v>23.888000000000002</v>
      </c>
      <c r="J30" s="490">
        <v>28.385000000000002</v>
      </c>
      <c r="K30" s="492"/>
      <c r="L30" s="491"/>
      <c r="M30" s="52">
        <v>0.70299999999999996</v>
      </c>
      <c r="N30" s="39">
        <v>3.3119999999999998</v>
      </c>
      <c r="O30" s="490">
        <v>7.51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196">
        <v>25</v>
      </c>
      <c r="C32" s="108">
        <v>40</v>
      </c>
      <c r="D32" s="108">
        <v>30</v>
      </c>
      <c r="E32" s="108">
        <v>8</v>
      </c>
      <c r="F32" s="131">
        <v>8</v>
      </c>
      <c r="G32" s="196">
        <v>10</v>
      </c>
      <c r="H32" s="108">
        <v>350</v>
      </c>
      <c r="I32" s="108">
        <v>3200</v>
      </c>
      <c r="J32" s="108">
        <v>20</v>
      </c>
      <c r="K32" s="108">
        <v>20</v>
      </c>
      <c r="L32" s="194">
        <v>12</v>
      </c>
      <c r="M32" s="196">
        <v>380</v>
      </c>
      <c r="N32" s="108">
        <v>150</v>
      </c>
      <c r="O32" s="108">
        <v>180</v>
      </c>
      <c r="P32" s="108">
        <v>150</v>
      </c>
      <c r="Q32" s="194">
        <v>150</v>
      </c>
      <c r="R32" s="199"/>
    </row>
    <row r="33" spans="1:18" ht="11.25" customHeight="1" thickBot="1" x14ac:dyDescent="0.2">
      <c r="A33" s="85" t="s">
        <v>28</v>
      </c>
      <c r="B33" s="314">
        <v>111.1</v>
      </c>
      <c r="C33" s="310">
        <v>151.1</v>
      </c>
      <c r="D33" s="310">
        <v>59.2</v>
      </c>
      <c r="E33" s="310">
        <v>29.3</v>
      </c>
      <c r="F33" s="321">
        <v>36.700000000000003</v>
      </c>
      <c r="G33" s="314">
        <v>64.400000000000006</v>
      </c>
      <c r="H33" s="310">
        <v>264</v>
      </c>
      <c r="I33" s="310">
        <v>1853</v>
      </c>
      <c r="J33" s="310">
        <v>42.1</v>
      </c>
      <c r="K33" s="310">
        <v>42.1</v>
      </c>
      <c r="L33" s="322">
        <v>41.5</v>
      </c>
      <c r="M33" s="297">
        <v>193.1</v>
      </c>
      <c r="N33" s="297">
        <v>86.5</v>
      </c>
      <c r="O33" s="297">
        <v>84.4</v>
      </c>
      <c r="P33" s="297">
        <v>117.4</v>
      </c>
      <c r="Q33" s="323">
        <v>118.3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16.771999999999998</v>
      </c>
      <c r="C37" s="139">
        <v>21.181000000000001</v>
      </c>
      <c r="D37" s="139">
        <v>23.11</v>
      </c>
      <c r="E37" s="139">
        <v>23.471</v>
      </c>
      <c r="F37" s="139">
        <v>26.838000000000001</v>
      </c>
      <c r="G37" s="505">
        <v>36.368000000000002</v>
      </c>
      <c r="H37" s="506"/>
      <c r="I37" s="507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50"/>
    </row>
    <row r="39" spans="1:18" ht="11.25" customHeight="1" x14ac:dyDescent="0.15">
      <c r="A39" s="86" t="s">
        <v>27</v>
      </c>
      <c r="B39" s="107">
        <v>290</v>
      </c>
      <c r="C39" s="108">
        <v>750</v>
      </c>
      <c r="D39" s="108">
        <v>280</v>
      </c>
      <c r="E39" s="108">
        <v>140</v>
      </c>
      <c r="F39" s="108">
        <v>1500</v>
      </c>
      <c r="G39" s="108">
        <v>750</v>
      </c>
      <c r="H39" s="108">
        <v>700</v>
      </c>
      <c r="I39" s="108">
        <v>1000</v>
      </c>
      <c r="J39" s="108" t="s">
        <v>262</v>
      </c>
      <c r="K39" s="108" t="s">
        <v>261</v>
      </c>
      <c r="L39" s="131" t="s">
        <v>261</v>
      </c>
      <c r="M39" s="196" t="s">
        <v>262</v>
      </c>
      <c r="N39" s="108" t="s">
        <v>262</v>
      </c>
      <c r="O39" s="108" t="s">
        <v>262</v>
      </c>
      <c r="P39" s="194" t="s">
        <v>262</v>
      </c>
      <c r="Q39" s="50"/>
    </row>
    <row r="40" spans="1:18" ht="11.25" customHeight="1" thickBot="1" x14ac:dyDescent="0.2">
      <c r="A40" s="87" t="s">
        <v>28</v>
      </c>
      <c r="B40" s="300">
        <v>309</v>
      </c>
      <c r="C40" s="301">
        <v>412</v>
      </c>
      <c r="D40" s="301">
        <v>214</v>
      </c>
      <c r="E40" s="301">
        <v>205</v>
      </c>
      <c r="F40" s="302">
        <v>604</v>
      </c>
      <c r="G40" s="301">
        <v>337</v>
      </c>
      <c r="H40" s="301">
        <v>352</v>
      </c>
      <c r="I40" s="301">
        <v>456</v>
      </c>
      <c r="J40" s="113" t="s">
        <v>261</v>
      </c>
      <c r="K40" s="113" t="s">
        <v>261</v>
      </c>
      <c r="L40" s="132" t="s">
        <v>261</v>
      </c>
      <c r="M40" s="298" t="s">
        <v>262</v>
      </c>
      <c r="N40" s="310" t="s">
        <v>262</v>
      </c>
      <c r="O40" s="310" t="s">
        <v>262</v>
      </c>
      <c r="P40" s="93" t="s">
        <v>262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346">
        <v>4.9409999999999998</v>
      </c>
      <c r="K44" s="74">
        <v>10.802</v>
      </c>
      <c r="L44" s="468">
        <v>15.85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294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15</v>
      </c>
      <c r="K46" s="108">
        <v>12</v>
      </c>
      <c r="L46" s="108">
        <v>15</v>
      </c>
      <c r="M46" s="108">
        <v>15</v>
      </c>
      <c r="N46" s="194">
        <v>15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324">
        <v>74</v>
      </c>
      <c r="K47" s="297">
        <v>59.1</v>
      </c>
      <c r="L47" s="297">
        <v>56.5</v>
      </c>
      <c r="M47" s="297">
        <v>56.9</v>
      </c>
      <c r="N47" s="325">
        <v>57.4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12.121</v>
      </c>
      <c r="D51" s="469"/>
      <c r="E51" s="470"/>
      <c r="F51" s="482">
        <v>15.523</v>
      </c>
      <c r="G51" s="469"/>
      <c r="H51" s="483"/>
      <c r="I51" s="468">
        <v>6.5670000000000002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392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108">
        <v>200</v>
      </c>
      <c r="D53" s="131">
        <v>230</v>
      </c>
      <c r="E53" s="75" t="s">
        <v>29</v>
      </c>
      <c r="F53" s="107">
        <v>120</v>
      </c>
      <c r="G53" s="107">
        <v>130</v>
      </c>
      <c r="H53" s="107">
        <v>130</v>
      </c>
      <c r="I53" s="108">
        <v>55</v>
      </c>
      <c r="J53" s="108">
        <v>50</v>
      </c>
      <c r="K53" s="194">
        <v>55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297">
        <v>95.8</v>
      </c>
      <c r="D54" s="297">
        <v>139.69999999999999</v>
      </c>
      <c r="E54" s="323" t="s">
        <v>29</v>
      </c>
      <c r="F54" s="326">
        <v>94.5</v>
      </c>
      <c r="G54" s="324">
        <v>97.3</v>
      </c>
      <c r="H54" s="327">
        <v>97.1</v>
      </c>
      <c r="I54" s="296">
        <v>56.2</v>
      </c>
      <c r="J54" s="296">
        <v>55.9</v>
      </c>
      <c r="K54" s="318">
        <v>56.5</v>
      </c>
      <c r="L54" s="49"/>
      <c r="M54" s="461"/>
      <c r="N54" s="461"/>
      <c r="O54" s="461"/>
      <c r="P54" s="461"/>
      <c r="Q54" s="461"/>
      <c r="R54" s="461"/>
    </row>
    <row r="55" spans="1:18" ht="23.25" customHeight="1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10" zoomScaleNormal="11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44487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14.117000000000001</v>
      </c>
      <c r="E9" s="468">
        <v>16.71</v>
      </c>
      <c r="F9" s="469"/>
      <c r="G9" s="470"/>
      <c r="H9" s="347" t="s">
        <v>29</v>
      </c>
      <c r="I9" s="76" t="s">
        <v>29</v>
      </c>
      <c r="J9" s="74">
        <v>12.185</v>
      </c>
      <c r="K9" s="468">
        <v>18.266999999999999</v>
      </c>
      <c r="L9" s="469"/>
      <c r="M9" s="470"/>
      <c r="N9" s="73" t="s">
        <v>29</v>
      </c>
      <c r="O9" s="74">
        <v>16.245000000000001</v>
      </c>
      <c r="P9" s="468">
        <v>23.373000000000001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296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108">
        <v>800</v>
      </c>
      <c r="E11" s="108">
        <v>900</v>
      </c>
      <c r="F11" s="108">
        <v>1000</v>
      </c>
      <c r="G11" s="43">
        <v>950</v>
      </c>
      <c r="H11" s="37" t="s">
        <v>29</v>
      </c>
      <c r="I11" s="38" t="s">
        <v>29</v>
      </c>
      <c r="J11" s="108">
        <v>300</v>
      </c>
      <c r="K11" s="108">
        <v>160</v>
      </c>
      <c r="L11" s="108">
        <v>160</v>
      </c>
      <c r="M11" s="194">
        <v>160</v>
      </c>
      <c r="N11" s="37" t="s">
        <v>316</v>
      </c>
      <c r="O11" s="108">
        <v>140</v>
      </c>
      <c r="P11" s="108">
        <v>150</v>
      </c>
      <c r="Q11" s="108">
        <v>400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292">
        <v>276</v>
      </c>
      <c r="E12" s="293">
        <v>411</v>
      </c>
      <c r="F12" s="293">
        <v>445</v>
      </c>
      <c r="G12" s="294">
        <v>427</v>
      </c>
      <c r="H12" s="315" t="s">
        <v>29</v>
      </c>
      <c r="I12" s="292" t="s">
        <v>29</v>
      </c>
      <c r="J12" s="292">
        <v>173</v>
      </c>
      <c r="K12" s="293">
        <v>128</v>
      </c>
      <c r="L12" s="293">
        <v>130</v>
      </c>
      <c r="M12" s="309">
        <v>131</v>
      </c>
      <c r="N12" s="315" t="s">
        <v>29</v>
      </c>
      <c r="O12" s="292">
        <v>96</v>
      </c>
      <c r="P12" s="292">
        <v>113</v>
      </c>
      <c r="Q12" s="292">
        <v>211</v>
      </c>
      <c r="R12" s="70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363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3.9089999999999998</v>
      </c>
      <c r="C16" s="126">
        <v>10.038</v>
      </c>
      <c r="D16" s="348">
        <v>19.286999999999999</v>
      </c>
      <c r="E16" s="74">
        <v>21.440999999999999</v>
      </c>
      <c r="F16" s="468">
        <v>23.550999999999998</v>
      </c>
      <c r="G16" s="469"/>
      <c r="H16" s="470"/>
      <c r="I16" s="73">
        <v>7.883</v>
      </c>
      <c r="J16" s="74">
        <v>16.212</v>
      </c>
      <c r="K16" s="74">
        <v>19.844000000000001</v>
      </c>
      <c r="L16" s="500">
        <v>21.065000000000001</v>
      </c>
      <c r="M16" s="501"/>
      <c r="N16" s="502"/>
      <c r="O16" s="482">
        <v>15.548</v>
      </c>
      <c r="P16" s="483"/>
      <c r="Q16" s="75">
        <v>12.95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323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108">
        <v>5</v>
      </c>
      <c r="C18" s="195">
        <v>10</v>
      </c>
      <c r="D18" s="107">
        <v>3500</v>
      </c>
      <c r="E18" s="108">
        <v>2500</v>
      </c>
      <c r="F18" s="108">
        <v>35</v>
      </c>
      <c r="G18" s="108">
        <v>35</v>
      </c>
      <c r="H18" s="194">
        <v>30</v>
      </c>
      <c r="I18" s="108">
        <v>25</v>
      </c>
      <c r="J18" s="108">
        <v>200</v>
      </c>
      <c r="K18" s="108">
        <v>2300</v>
      </c>
      <c r="L18" s="108">
        <v>10</v>
      </c>
      <c r="M18" s="108">
        <v>10</v>
      </c>
      <c r="N18" s="108">
        <v>10</v>
      </c>
      <c r="O18" s="196">
        <v>400</v>
      </c>
      <c r="P18" s="108">
        <v>400</v>
      </c>
      <c r="Q18" s="194">
        <v>140</v>
      </c>
      <c r="R18" s="50"/>
    </row>
    <row r="19" spans="1:18" ht="11.25" customHeight="1" thickBot="1" x14ac:dyDescent="0.2">
      <c r="A19" s="80" t="s">
        <v>28</v>
      </c>
      <c r="B19" s="310">
        <v>40</v>
      </c>
      <c r="C19" s="310">
        <v>49</v>
      </c>
      <c r="D19" s="310">
        <v>1339</v>
      </c>
      <c r="E19" s="310">
        <v>992</v>
      </c>
      <c r="F19" s="312">
        <v>46</v>
      </c>
      <c r="G19" s="312">
        <v>41</v>
      </c>
      <c r="H19" s="316">
        <v>40</v>
      </c>
      <c r="I19" s="310">
        <v>102</v>
      </c>
      <c r="J19" s="310">
        <v>192</v>
      </c>
      <c r="K19" s="310">
        <v>849</v>
      </c>
      <c r="L19" s="312">
        <v>43</v>
      </c>
      <c r="M19" s="312">
        <v>39.5</v>
      </c>
      <c r="N19" s="317">
        <v>39.700000000000003</v>
      </c>
      <c r="O19" s="311">
        <v>226</v>
      </c>
      <c r="P19" s="312">
        <v>233</v>
      </c>
      <c r="Q19" s="313">
        <v>162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334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6.335</v>
      </c>
      <c r="C23" s="468">
        <v>10.349</v>
      </c>
      <c r="D23" s="469"/>
      <c r="E23" s="470"/>
      <c r="F23" s="73">
        <v>6.2050000000000001</v>
      </c>
      <c r="G23" s="74">
        <v>7.64</v>
      </c>
      <c r="H23" s="468">
        <v>7.0179999999999998</v>
      </c>
      <c r="I23" s="469"/>
      <c r="J23" s="470"/>
      <c r="K23" s="73" t="s">
        <v>116</v>
      </c>
      <c r="L23" s="74">
        <v>31.286000000000001</v>
      </c>
      <c r="M23" s="97">
        <v>28.343</v>
      </c>
      <c r="N23" s="74">
        <v>34.098999999999997</v>
      </c>
      <c r="O23" s="468">
        <v>40.152000000000001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335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196">
        <v>30</v>
      </c>
      <c r="C25" s="108">
        <v>12</v>
      </c>
      <c r="D25" s="108">
        <v>15</v>
      </c>
      <c r="E25" s="194">
        <v>30</v>
      </c>
      <c r="F25" s="196">
        <v>300</v>
      </c>
      <c r="G25" s="108">
        <v>550</v>
      </c>
      <c r="H25" s="108">
        <v>12</v>
      </c>
      <c r="I25" s="108">
        <v>15</v>
      </c>
      <c r="J25" s="131">
        <v>12</v>
      </c>
      <c r="K25" s="37" t="s">
        <v>116</v>
      </c>
      <c r="L25" s="108">
        <v>600</v>
      </c>
      <c r="M25" s="118">
        <v>2800</v>
      </c>
      <c r="N25" s="108">
        <v>2800</v>
      </c>
      <c r="O25" s="108">
        <v>10</v>
      </c>
      <c r="P25" s="108">
        <v>10</v>
      </c>
      <c r="Q25" s="194">
        <v>10</v>
      </c>
      <c r="R25" s="50"/>
    </row>
    <row r="26" spans="1:18" ht="11.25" customHeight="1" thickBot="1" x14ac:dyDescent="0.2">
      <c r="A26" s="80" t="s">
        <v>28</v>
      </c>
      <c r="B26" s="298">
        <v>61</v>
      </c>
      <c r="C26" s="296">
        <v>54</v>
      </c>
      <c r="D26" s="296">
        <v>54.4</v>
      </c>
      <c r="E26" s="318">
        <v>59</v>
      </c>
      <c r="F26" s="298">
        <v>153</v>
      </c>
      <c r="G26" s="297">
        <v>217</v>
      </c>
      <c r="H26" s="296">
        <v>48</v>
      </c>
      <c r="I26" s="296">
        <v>42</v>
      </c>
      <c r="J26" s="319">
        <v>43</v>
      </c>
      <c r="K26" s="320" t="s">
        <v>116</v>
      </c>
      <c r="L26" s="297">
        <v>271</v>
      </c>
      <c r="M26" s="299">
        <v>1585</v>
      </c>
      <c r="N26" s="297">
        <v>1053</v>
      </c>
      <c r="O26" s="296">
        <v>30</v>
      </c>
      <c r="P26" s="296">
        <v>30</v>
      </c>
      <c r="Q26" s="318">
        <v>30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14.625</v>
      </c>
      <c r="C30" s="39">
        <v>19.870999999999999</v>
      </c>
      <c r="D30" s="39">
        <v>23.594999999999999</v>
      </c>
      <c r="E30" s="490">
        <v>23.968</v>
      </c>
      <c r="F30" s="491"/>
      <c r="G30" s="52">
        <v>11.938000000000001</v>
      </c>
      <c r="H30" s="39">
        <v>13.96</v>
      </c>
      <c r="I30" s="39">
        <v>24.105</v>
      </c>
      <c r="J30" s="490">
        <v>29</v>
      </c>
      <c r="K30" s="492"/>
      <c r="L30" s="491"/>
      <c r="M30" s="52">
        <v>0.67200000000000004</v>
      </c>
      <c r="N30" s="39">
        <v>3.9630000000000001</v>
      </c>
      <c r="O30" s="490">
        <v>7.91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196">
        <v>15</v>
      </c>
      <c r="C32" s="108">
        <v>45</v>
      </c>
      <c r="D32" s="108">
        <v>30</v>
      </c>
      <c r="E32" s="108">
        <v>8</v>
      </c>
      <c r="F32" s="131">
        <v>8</v>
      </c>
      <c r="G32" s="196">
        <v>10</v>
      </c>
      <c r="H32" s="108">
        <v>500</v>
      </c>
      <c r="I32" s="108">
        <v>3500</v>
      </c>
      <c r="J32" s="108">
        <v>20</v>
      </c>
      <c r="K32" s="108">
        <v>12</v>
      </c>
      <c r="L32" s="194">
        <v>20</v>
      </c>
      <c r="M32" s="196">
        <v>380</v>
      </c>
      <c r="N32" s="108">
        <v>150</v>
      </c>
      <c r="O32" s="108">
        <v>90</v>
      </c>
      <c r="P32" s="108">
        <v>150</v>
      </c>
      <c r="Q32" s="194">
        <v>150</v>
      </c>
      <c r="R32" s="199"/>
    </row>
    <row r="33" spans="1:18" ht="11.25" customHeight="1" thickBot="1" x14ac:dyDescent="0.2">
      <c r="A33" s="85" t="s">
        <v>28</v>
      </c>
      <c r="B33" s="314">
        <v>108</v>
      </c>
      <c r="C33" s="310">
        <v>150</v>
      </c>
      <c r="D33" s="310">
        <v>62</v>
      </c>
      <c r="E33" s="310">
        <v>34</v>
      </c>
      <c r="F33" s="321">
        <v>29</v>
      </c>
      <c r="G33" s="314">
        <v>65</v>
      </c>
      <c r="H33" s="310">
        <v>345</v>
      </c>
      <c r="I33" s="310">
        <v>1740</v>
      </c>
      <c r="J33" s="310">
        <v>44</v>
      </c>
      <c r="K33" s="310">
        <v>43</v>
      </c>
      <c r="L33" s="322">
        <v>43</v>
      </c>
      <c r="M33" s="297">
        <v>180</v>
      </c>
      <c r="N33" s="297">
        <v>90</v>
      </c>
      <c r="O33" s="297">
        <v>82</v>
      </c>
      <c r="P33" s="297">
        <v>110</v>
      </c>
      <c r="Q33" s="323">
        <v>117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17.233000000000001</v>
      </c>
      <c r="C37" s="139">
        <v>21.262</v>
      </c>
      <c r="D37" s="139">
        <v>23.234999999999999</v>
      </c>
      <c r="E37" s="139">
        <v>23.52</v>
      </c>
      <c r="F37" s="139">
        <v>26.82</v>
      </c>
      <c r="G37" s="505">
        <v>36.332000000000001</v>
      </c>
      <c r="H37" s="506"/>
      <c r="I37" s="507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50"/>
    </row>
    <row r="39" spans="1:18" ht="11.25" customHeight="1" x14ac:dyDescent="0.15">
      <c r="A39" s="86" t="s">
        <v>27</v>
      </c>
      <c r="B39" s="107">
        <v>300</v>
      </c>
      <c r="C39" s="108">
        <v>900</v>
      </c>
      <c r="D39" s="108">
        <v>450</v>
      </c>
      <c r="E39" s="108">
        <v>140</v>
      </c>
      <c r="F39" s="108">
        <v>1500</v>
      </c>
      <c r="G39" s="108">
        <v>800</v>
      </c>
      <c r="H39" s="108">
        <v>900</v>
      </c>
      <c r="I39" s="108">
        <v>750</v>
      </c>
      <c r="J39" s="108" t="s">
        <v>262</v>
      </c>
      <c r="K39" s="108" t="s">
        <v>261</v>
      </c>
      <c r="L39" s="131" t="s">
        <v>261</v>
      </c>
      <c r="M39" s="196">
        <v>750</v>
      </c>
      <c r="N39" s="108">
        <v>180</v>
      </c>
      <c r="O39" s="108">
        <v>1400</v>
      </c>
      <c r="P39" s="194" t="s">
        <v>262</v>
      </c>
      <c r="Q39" s="50"/>
    </row>
    <row r="40" spans="1:18" ht="11.25" customHeight="1" thickBot="1" x14ac:dyDescent="0.2">
      <c r="A40" s="87" t="s">
        <v>28</v>
      </c>
      <c r="B40" s="300">
        <v>327</v>
      </c>
      <c r="C40" s="301">
        <v>444</v>
      </c>
      <c r="D40" s="301">
        <v>298</v>
      </c>
      <c r="E40" s="301">
        <v>252</v>
      </c>
      <c r="F40" s="302">
        <v>612</v>
      </c>
      <c r="G40" s="301">
        <v>355</v>
      </c>
      <c r="H40" s="301">
        <v>426</v>
      </c>
      <c r="I40" s="301">
        <v>352</v>
      </c>
      <c r="J40" s="113" t="s">
        <v>261</v>
      </c>
      <c r="K40" s="113" t="s">
        <v>261</v>
      </c>
      <c r="L40" s="132" t="s">
        <v>261</v>
      </c>
      <c r="M40" s="298">
        <v>336</v>
      </c>
      <c r="N40" s="310">
        <v>130</v>
      </c>
      <c r="O40" s="310">
        <v>458</v>
      </c>
      <c r="P40" s="93" t="s">
        <v>262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348">
        <v>4.9740000000000002</v>
      </c>
      <c r="K44" s="74">
        <v>10.792</v>
      </c>
      <c r="L44" s="468">
        <v>16.428000000000001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294</v>
      </c>
      <c r="L45" s="41" t="s">
        <v>322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15</v>
      </c>
      <c r="K46" s="108">
        <v>10</v>
      </c>
      <c r="L46" s="108">
        <v>12</v>
      </c>
      <c r="M46" s="108">
        <v>25</v>
      </c>
      <c r="N46" s="194">
        <v>20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324">
        <v>73</v>
      </c>
      <c r="K47" s="297">
        <v>60</v>
      </c>
      <c r="L47" s="297">
        <v>56.5</v>
      </c>
      <c r="M47" s="297">
        <v>63</v>
      </c>
      <c r="N47" s="325">
        <v>67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12.81</v>
      </c>
      <c r="D51" s="469"/>
      <c r="E51" s="470"/>
      <c r="F51" s="482">
        <v>15.643000000000001</v>
      </c>
      <c r="G51" s="469"/>
      <c r="H51" s="483"/>
      <c r="I51" s="468">
        <v>6.7149999999999999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402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108">
        <v>210</v>
      </c>
      <c r="D53" s="131">
        <v>200</v>
      </c>
      <c r="E53" s="75" t="s">
        <v>29</v>
      </c>
      <c r="F53" s="107">
        <v>150</v>
      </c>
      <c r="G53" s="107">
        <v>160</v>
      </c>
      <c r="H53" s="107">
        <v>170</v>
      </c>
      <c r="I53" s="108">
        <v>60</v>
      </c>
      <c r="J53" s="108">
        <v>60</v>
      </c>
      <c r="K53" s="194">
        <v>60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297">
        <v>109</v>
      </c>
      <c r="D54" s="297">
        <v>137</v>
      </c>
      <c r="E54" s="323" t="s">
        <v>29</v>
      </c>
      <c r="F54" s="326">
        <v>107</v>
      </c>
      <c r="G54" s="324">
        <v>113</v>
      </c>
      <c r="H54" s="327">
        <v>115</v>
      </c>
      <c r="I54" s="296">
        <v>57</v>
      </c>
      <c r="J54" s="296">
        <v>57</v>
      </c>
      <c r="K54" s="318">
        <v>56.5</v>
      </c>
      <c r="L54" s="49"/>
      <c r="M54" s="461"/>
      <c r="N54" s="461"/>
      <c r="O54" s="461"/>
      <c r="P54" s="461"/>
      <c r="Q54" s="461"/>
      <c r="R54" s="461"/>
    </row>
    <row r="55" spans="1:18" ht="23.25" customHeight="1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="110" zoomScaleNormal="11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>
      <c r="A1" s="349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ht="11.25" customHeight="1" x14ac:dyDescent="0.1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1.25" customHeight="1" x14ac:dyDescent="0.15">
      <c r="A3" s="349"/>
      <c r="B3" s="349"/>
      <c r="C3" s="349" t="s">
        <v>115</v>
      </c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1.25" customHeight="1" x14ac:dyDescent="0.15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ht="11.25" customHeight="1" x14ac:dyDescent="0.15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</row>
    <row r="6" spans="1:18" ht="11.25" customHeight="1" thickBot="1" x14ac:dyDescent="0.2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</row>
    <row r="7" spans="1:18" ht="11.25" customHeight="1" x14ac:dyDescent="0.15">
      <c r="A7" s="350" t="s">
        <v>0</v>
      </c>
      <c r="B7" s="554" t="s">
        <v>230</v>
      </c>
      <c r="C7" s="572"/>
      <c r="D7" s="572"/>
      <c r="E7" s="572"/>
      <c r="F7" s="572"/>
      <c r="G7" s="573"/>
      <c r="H7" s="554" t="s">
        <v>231</v>
      </c>
      <c r="I7" s="572"/>
      <c r="J7" s="572"/>
      <c r="K7" s="572"/>
      <c r="L7" s="572"/>
      <c r="M7" s="573"/>
      <c r="N7" s="554" t="s">
        <v>232</v>
      </c>
      <c r="O7" s="572"/>
      <c r="P7" s="572"/>
      <c r="Q7" s="572"/>
      <c r="R7" s="573"/>
    </row>
    <row r="8" spans="1:18" ht="11.25" customHeight="1" thickBot="1" x14ac:dyDescent="0.2">
      <c r="A8" s="351">
        <v>44494</v>
      </c>
      <c r="B8" s="352" t="s">
        <v>4</v>
      </c>
      <c r="C8" s="353" t="s">
        <v>5</v>
      </c>
      <c r="D8" s="353" t="s">
        <v>6</v>
      </c>
      <c r="E8" s="540" t="s">
        <v>233</v>
      </c>
      <c r="F8" s="541"/>
      <c r="G8" s="542"/>
      <c r="H8" s="352" t="s">
        <v>7</v>
      </c>
      <c r="I8" s="353" t="s">
        <v>8</v>
      </c>
      <c r="J8" s="353" t="s">
        <v>9</v>
      </c>
      <c r="K8" s="540" t="s">
        <v>234</v>
      </c>
      <c r="L8" s="541"/>
      <c r="M8" s="542"/>
      <c r="N8" s="352" t="s">
        <v>10</v>
      </c>
      <c r="O8" s="353" t="s">
        <v>11</v>
      </c>
      <c r="P8" s="540" t="s">
        <v>286</v>
      </c>
      <c r="Q8" s="541"/>
      <c r="R8" s="542"/>
    </row>
    <row r="9" spans="1:18" ht="11.25" customHeight="1" x14ac:dyDescent="0.15">
      <c r="A9" s="354" t="s">
        <v>289</v>
      </c>
      <c r="B9" s="355" t="s">
        <v>29</v>
      </c>
      <c r="C9" s="356" t="s">
        <v>29</v>
      </c>
      <c r="D9" s="356">
        <v>14.228</v>
      </c>
      <c r="E9" s="493">
        <v>16.530999999999999</v>
      </c>
      <c r="F9" s="494"/>
      <c r="G9" s="548"/>
      <c r="H9" s="357" t="s">
        <v>29</v>
      </c>
      <c r="I9" s="358" t="s">
        <v>29</v>
      </c>
      <c r="J9" s="356">
        <v>12.259</v>
      </c>
      <c r="K9" s="493">
        <v>18.135000000000002</v>
      </c>
      <c r="L9" s="494"/>
      <c r="M9" s="548"/>
      <c r="N9" s="355" t="s">
        <v>29</v>
      </c>
      <c r="O9" s="356">
        <v>16.25</v>
      </c>
      <c r="P9" s="493">
        <v>23.471</v>
      </c>
      <c r="Q9" s="494"/>
      <c r="R9" s="548"/>
    </row>
    <row r="10" spans="1:18" ht="11.25" customHeight="1" x14ac:dyDescent="0.15">
      <c r="A10" s="359" t="s">
        <v>12</v>
      </c>
      <c r="B10" s="197" t="s">
        <v>13</v>
      </c>
      <c r="C10" s="111" t="s">
        <v>14</v>
      </c>
      <c r="D10" s="111" t="s">
        <v>210</v>
      </c>
      <c r="E10" s="111" t="s">
        <v>16</v>
      </c>
      <c r="F10" s="111" t="s">
        <v>296</v>
      </c>
      <c r="G10" s="198" t="s">
        <v>18</v>
      </c>
      <c r="H10" s="360" t="s">
        <v>19</v>
      </c>
      <c r="I10" s="361" t="s">
        <v>20</v>
      </c>
      <c r="J10" s="111" t="s">
        <v>272</v>
      </c>
      <c r="K10" s="111" t="s">
        <v>290</v>
      </c>
      <c r="L10" s="111" t="s">
        <v>22</v>
      </c>
      <c r="M10" s="198" t="s">
        <v>23</v>
      </c>
      <c r="N10" s="197" t="s">
        <v>24</v>
      </c>
      <c r="O10" s="111" t="s">
        <v>210</v>
      </c>
      <c r="P10" s="111" t="s">
        <v>291</v>
      </c>
      <c r="Q10" s="111" t="s">
        <v>25</v>
      </c>
      <c r="R10" s="198" t="s">
        <v>26</v>
      </c>
    </row>
    <row r="11" spans="1:18" ht="11.25" customHeight="1" x14ac:dyDescent="0.15">
      <c r="A11" s="359" t="s">
        <v>27</v>
      </c>
      <c r="B11" s="196" t="s">
        <v>29</v>
      </c>
      <c r="C11" s="108" t="s">
        <v>29</v>
      </c>
      <c r="D11" s="108">
        <v>800</v>
      </c>
      <c r="E11" s="108">
        <v>850</v>
      </c>
      <c r="F11" s="108">
        <v>750</v>
      </c>
      <c r="G11" s="194">
        <v>800</v>
      </c>
      <c r="H11" s="196" t="s">
        <v>29</v>
      </c>
      <c r="I11" s="108" t="s">
        <v>29</v>
      </c>
      <c r="J11" s="108">
        <v>320</v>
      </c>
      <c r="K11" s="108">
        <v>150</v>
      </c>
      <c r="L11" s="108">
        <v>150</v>
      </c>
      <c r="M11" s="194">
        <v>150</v>
      </c>
      <c r="N11" s="196" t="s">
        <v>316</v>
      </c>
      <c r="O11" s="108">
        <v>130</v>
      </c>
      <c r="P11" s="108">
        <v>100</v>
      </c>
      <c r="Q11" s="108">
        <v>380</v>
      </c>
      <c r="R11" s="194" t="s">
        <v>29</v>
      </c>
    </row>
    <row r="12" spans="1:18" ht="11.25" customHeight="1" thickBot="1" x14ac:dyDescent="0.2">
      <c r="A12" s="362" t="s">
        <v>28</v>
      </c>
      <c r="B12" s="363" t="s">
        <v>29</v>
      </c>
      <c r="C12" s="364" t="s">
        <v>29</v>
      </c>
      <c r="D12" s="365">
        <v>292</v>
      </c>
      <c r="E12" s="366">
        <v>415</v>
      </c>
      <c r="F12" s="366">
        <v>415</v>
      </c>
      <c r="G12" s="367">
        <v>417</v>
      </c>
      <c r="H12" s="368" t="s">
        <v>29</v>
      </c>
      <c r="I12" s="365" t="s">
        <v>29</v>
      </c>
      <c r="J12" s="365">
        <v>169.3</v>
      </c>
      <c r="K12" s="366">
        <v>126.7</v>
      </c>
      <c r="L12" s="366">
        <v>128.1</v>
      </c>
      <c r="M12" s="369">
        <v>128.6</v>
      </c>
      <c r="N12" s="368" t="s">
        <v>29</v>
      </c>
      <c r="O12" s="365">
        <v>92.9</v>
      </c>
      <c r="P12" s="365">
        <v>93.9</v>
      </c>
      <c r="Q12" s="365">
        <v>175.7</v>
      </c>
      <c r="R12" s="370" t="s">
        <v>29</v>
      </c>
    </row>
    <row r="13" spans="1:18" ht="7.5" customHeight="1" thickBot="1" x14ac:dyDescent="0.2">
      <c r="A13" s="371"/>
      <c r="B13" s="372"/>
      <c r="C13" s="372"/>
      <c r="D13" s="372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373"/>
    </row>
    <row r="14" spans="1:18" ht="11.25" customHeight="1" x14ac:dyDescent="0.15">
      <c r="A14" s="371"/>
      <c r="B14" s="554" t="s">
        <v>292</v>
      </c>
      <c r="C14" s="555"/>
      <c r="D14" s="555"/>
      <c r="E14" s="555"/>
      <c r="F14" s="555"/>
      <c r="G14" s="555"/>
      <c r="H14" s="556"/>
      <c r="I14" s="554" t="s">
        <v>235</v>
      </c>
      <c r="J14" s="555"/>
      <c r="K14" s="555"/>
      <c r="L14" s="555"/>
      <c r="M14" s="555"/>
      <c r="N14" s="556"/>
      <c r="O14" s="554" t="s">
        <v>236</v>
      </c>
      <c r="P14" s="555"/>
      <c r="Q14" s="556"/>
      <c r="R14" s="373"/>
    </row>
    <row r="15" spans="1:18" ht="11.25" customHeight="1" thickBot="1" x14ac:dyDescent="0.2">
      <c r="A15" s="371"/>
      <c r="B15" s="352" t="s">
        <v>33</v>
      </c>
      <c r="C15" s="353" t="s">
        <v>363</v>
      </c>
      <c r="D15" s="353" t="s">
        <v>35</v>
      </c>
      <c r="E15" s="353" t="s">
        <v>36</v>
      </c>
      <c r="F15" s="540" t="s">
        <v>237</v>
      </c>
      <c r="G15" s="541"/>
      <c r="H15" s="542"/>
      <c r="I15" s="352" t="s">
        <v>264</v>
      </c>
      <c r="J15" s="353" t="s">
        <v>287</v>
      </c>
      <c r="K15" s="353" t="s">
        <v>39</v>
      </c>
      <c r="L15" s="540" t="s">
        <v>238</v>
      </c>
      <c r="M15" s="541"/>
      <c r="N15" s="542"/>
      <c r="O15" s="543" t="s">
        <v>239</v>
      </c>
      <c r="P15" s="544"/>
      <c r="Q15" s="374" t="s">
        <v>207</v>
      </c>
      <c r="R15" s="373"/>
    </row>
    <row r="16" spans="1:18" ht="11.25" customHeight="1" x14ac:dyDescent="0.15">
      <c r="A16" s="354" t="s">
        <v>40</v>
      </c>
      <c r="B16" s="356">
        <v>2.77</v>
      </c>
      <c r="C16" s="375">
        <v>10.137</v>
      </c>
      <c r="D16" s="376">
        <v>19.317</v>
      </c>
      <c r="E16" s="356">
        <v>21.488</v>
      </c>
      <c r="F16" s="493">
        <v>23.422999999999998</v>
      </c>
      <c r="G16" s="494"/>
      <c r="H16" s="548"/>
      <c r="I16" s="355">
        <v>7.9729999999999999</v>
      </c>
      <c r="J16" s="356">
        <v>16.309999999999999</v>
      </c>
      <c r="K16" s="356">
        <v>19.855</v>
      </c>
      <c r="L16" s="569">
        <v>20.913</v>
      </c>
      <c r="M16" s="570"/>
      <c r="N16" s="571"/>
      <c r="O16" s="549">
        <v>15.282</v>
      </c>
      <c r="P16" s="550"/>
      <c r="Q16" s="379">
        <v>12.696999999999999</v>
      </c>
      <c r="R16" s="373"/>
    </row>
    <row r="17" spans="1:18" ht="11.25" customHeight="1" x14ac:dyDescent="0.15">
      <c r="A17" s="359" t="s">
        <v>12</v>
      </c>
      <c r="B17" s="197" t="s">
        <v>271</v>
      </c>
      <c r="C17" s="380" t="s">
        <v>41</v>
      </c>
      <c r="D17" s="109" t="s">
        <v>323</v>
      </c>
      <c r="E17" s="111" t="s">
        <v>43</v>
      </c>
      <c r="F17" s="111" t="s">
        <v>44</v>
      </c>
      <c r="G17" s="111" t="s">
        <v>45</v>
      </c>
      <c r="H17" s="198" t="s">
        <v>46</v>
      </c>
      <c r="I17" s="197" t="s">
        <v>47</v>
      </c>
      <c r="J17" s="111" t="s">
        <v>48</v>
      </c>
      <c r="K17" s="111" t="s">
        <v>22</v>
      </c>
      <c r="L17" s="111" t="s">
        <v>49</v>
      </c>
      <c r="M17" s="111" t="s">
        <v>44</v>
      </c>
      <c r="N17" s="114" t="s">
        <v>46</v>
      </c>
      <c r="O17" s="381" t="s">
        <v>43</v>
      </c>
      <c r="P17" s="382" t="s">
        <v>206</v>
      </c>
      <c r="Q17" s="198" t="s">
        <v>50</v>
      </c>
      <c r="R17" s="373"/>
    </row>
    <row r="18" spans="1:18" ht="11.25" customHeight="1" x14ac:dyDescent="0.15">
      <c r="A18" s="359" t="s">
        <v>27</v>
      </c>
      <c r="B18" s="108">
        <v>25</v>
      </c>
      <c r="C18" s="195">
        <v>10</v>
      </c>
      <c r="D18" s="107">
        <v>3500</v>
      </c>
      <c r="E18" s="108">
        <v>2500</v>
      </c>
      <c r="F18" s="108">
        <v>35</v>
      </c>
      <c r="G18" s="108">
        <v>30</v>
      </c>
      <c r="H18" s="194">
        <v>30</v>
      </c>
      <c r="I18" s="108">
        <v>30</v>
      </c>
      <c r="J18" s="108">
        <v>210</v>
      </c>
      <c r="K18" s="108">
        <v>2500</v>
      </c>
      <c r="L18" s="108">
        <v>10</v>
      </c>
      <c r="M18" s="108">
        <v>10</v>
      </c>
      <c r="N18" s="108">
        <v>10</v>
      </c>
      <c r="O18" s="196">
        <v>450</v>
      </c>
      <c r="P18" s="108">
        <v>450</v>
      </c>
      <c r="Q18" s="194">
        <v>150</v>
      </c>
      <c r="R18" s="373"/>
    </row>
    <row r="19" spans="1:18" ht="11.25" customHeight="1" thickBot="1" x14ac:dyDescent="0.2">
      <c r="A19" s="362" t="s">
        <v>28</v>
      </c>
      <c r="B19" s="383">
        <v>47</v>
      </c>
      <c r="C19" s="383">
        <v>79.3</v>
      </c>
      <c r="D19" s="383">
        <v>1363</v>
      </c>
      <c r="E19" s="383">
        <v>949</v>
      </c>
      <c r="F19" s="384">
        <v>39.5</v>
      </c>
      <c r="G19" s="384">
        <v>40.6</v>
      </c>
      <c r="H19" s="385">
        <v>40.700000000000003</v>
      </c>
      <c r="I19" s="383">
        <v>104.2</v>
      </c>
      <c r="J19" s="383">
        <v>201</v>
      </c>
      <c r="K19" s="383">
        <v>897</v>
      </c>
      <c r="L19" s="384">
        <v>39.6</v>
      </c>
      <c r="M19" s="384">
        <v>39.299999999999997</v>
      </c>
      <c r="N19" s="386">
        <v>39.200000000000003</v>
      </c>
      <c r="O19" s="387">
        <v>234</v>
      </c>
      <c r="P19" s="384">
        <v>241</v>
      </c>
      <c r="Q19" s="388">
        <v>159.19999999999999</v>
      </c>
      <c r="R19" s="373"/>
    </row>
    <row r="20" spans="1:18" ht="7.5" customHeight="1" thickBot="1" x14ac:dyDescent="0.2">
      <c r="A20" s="371"/>
      <c r="B20" s="372"/>
      <c r="C20" s="372"/>
      <c r="D20" s="199"/>
      <c r="E20" s="199"/>
      <c r="F20" s="199"/>
      <c r="G20" s="389"/>
      <c r="H20" s="389"/>
      <c r="I20" s="389"/>
      <c r="J20" s="389"/>
      <c r="K20" s="199"/>
      <c r="L20" s="199"/>
      <c r="M20" s="199"/>
      <c r="N20" s="199"/>
      <c r="O20" s="199"/>
      <c r="P20" s="199"/>
      <c r="Q20" s="390"/>
      <c r="R20" s="373"/>
    </row>
    <row r="21" spans="1:18" ht="11.25" customHeight="1" x14ac:dyDescent="0.15">
      <c r="A21" s="371"/>
      <c r="B21" s="554" t="s">
        <v>240</v>
      </c>
      <c r="C21" s="555"/>
      <c r="D21" s="555"/>
      <c r="E21" s="556"/>
      <c r="F21" s="554" t="s">
        <v>241</v>
      </c>
      <c r="G21" s="555"/>
      <c r="H21" s="555"/>
      <c r="I21" s="555"/>
      <c r="J21" s="556"/>
      <c r="K21" s="554" t="s">
        <v>334</v>
      </c>
      <c r="L21" s="555"/>
      <c r="M21" s="555"/>
      <c r="N21" s="555"/>
      <c r="O21" s="555"/>
      <c r="P21" s="555"/>
      <c r="Q21" s="556"/>
      <c r="R21" s="373"/>
    </row>
    <row r="22" spans="1:18" ht="11.25" customHeight="1" thickBot="1" x14ac:dyDescent="0.2">
      <c r="A22" s="371"/>
      <c r="B22" s="352" t="s">
        <v>54</v>
      </c>
      <c r="C22" s="540" t="s">
        <v>243</v>
      </c>
      <c r="D22" s="541"/>
      <c r="E22" s="542"/>
      <c r="F22" s="352" t="s">
        <v>55</v>
      </c>
      <c r="G22" s="353" t="s">
        <v>56</v>
      </c>
      <c r="H22" s="540" t="s">
        <v>244</v>
      </c>
      <c r="I22" s="541"/>
      <c r="J22" s="542"/>
      <c r="K22" s="352" t="s">
        <v>57</v>
      </c>
      <c r="L22" s="353" t="s">
        <v>58</v>
      </c>
      <c r="M22" s="353" t="s">
        <v>59</v>
      </c>
      <c r="N22" s="353" t="s">
        <v>60</v>
      </c>
      <c r="O22" s="540" t="s">
        <v>245</v>
      </c>
      <c r="P22" s="541"/>
      <c r="Q22" s="542"/>
      <c r="R22" s="373"/>
    </row>
    <row r="23" spans="1:18" ht="11.25" customHeight="1" x14ac:dyDescent="0.15">
      <c r="A23" s="354" t="s">
        <v>40</v>
      </c>
      <c r="B23" s="355">
        <v>6.0970000000000004</v>
      </c>
      <c r="C23" s="493">
        <v>10.239000000000001</v>
      </c>
      <c r="D23" s="494"/>
      <c r="E23" s="548"/>
      <c r="F23" s="355">
        <v>5.827</v>
      </c>
      <c r="G23" s="356">
        <v>7.3959999999999999</v>
      </c>
      <c r="H23" s="493">
        <v>6.7220000000000004</v>
      </c>
      <c r="I23" s="494"/>
      <c r="J23" s="548"/>
      <c r="K23" s="355" t="s">
        <v>116</v>
      </c>
      <c r="L23" s="356">
        <v>31.088000000000001</v>
      </c>
      <c r="M23" s="391">
        <v>28.207999999999998</v>
      </c>
      <c r="N23" s="356">
        <v>33.981999999999999</v>
      </c>
      <c r="O23" s="493">
        <v>39.956000000000003</v>
      </c>
      <c r="P23" s="494"/>
      <c r="Q23" s="548"/>
      <c r="R23" s="392"/>
    </row>
    <row r="24" spans="1:18" ht="11.25" customHeight="1" x14ac:dyDescent="0.15">
      <c r="A24" s="359" t="s">
        <v>12</v>
      </c>
      <c r="B24" s="197" t="s">
        <v>61</v>
      </c>
      <c r="C24" s="111" t="s">
        <v>62</v>
      </c>
      <c r="D24" s="111" t="s">
        <v>63</v>
      </c>
      <c r="E24" s="198" t="s">
        <v>64</v>
      </c>
      <c r="F24" s="197" t="s">
        <v>293</v>
      </c>
      <c r="G24" s="111" t="s">
        <v>294</v>
      </c>
      <c r="H24" s="111" t="s">
        <v>290</v>
      </c>
      <c r="I24" s="111" t="s">
        <v>295</v>
      </c>
      <c r="J24" s="114" t="s">
        <v>23</v>
      </c>
      <c r="K24" s="197" t="s">
        <v>63</v>
      </c>
      <c r="L24" s="111" t="s">
        <v>65</v>
      </c>
      <c r="M24" s="111" t="s">
        <v>46</v>
      </c>
      <c r="N24" s="111" t="s">
        <v>335</v>
      </c>
      <c r="O24" s="111" t="s">
        <v>67</v>
      </c>
      <c r="P24" s="111" t="s">
        <v>68</v>
      </c>
      <c r="Q24" s="198" t="s">
        <v>69</v>
      </c>
      <c r="R24" s="373"/>
    </row>
    <row r="25" spans="1:18" ht="11.25" customHeight="1" x14ac:dyDescent="0.15">
      <c r="A25" s="359" t="s">
        <v>27</v>
      </c>
      <c r="B25" s="196">
        <v>20</v>
      </c>
      <c r="C25" s="108">
        <v>12</v>
      </c>
      <c r="D25" s="108">
        <v>20</v>
      </c>
      <c r="E25" s="194">
        <v>25</v>
      </c>
      <c r="F25" s="196">
        <v>190</v>
      </c>
      <c r="G25" s="108">
        <v>600</v>
      </c>
      <c r="H25" s="108">
        <v>15</v>
      </c>
      <c r="I25" s="108">
        <v>20</v>
      </c>
      <c r="J25" s="131">
        <v>15</v>
      </c>
      <c r="K25" s="196" t="s">
        <v>116</v>
      </c>
      <c r="L25" s="108">
        <v>800</v>
      </c>
      <c r="M25" s="118">
        <v>2600</v>
      </c>
      <c r="N25" s="108">
        <v>2400</v>
      </c>
      <c r="O25" s="108">
        <v>8</v>
      </c>
      <c r="P25" s="108">
        <v>10</v>
      </c>
      <c r="Q25" s="194">
        <v>10</v>
      </c>
      <c r="R25" s="373"/>
    </row>
    <row r="26" spans="1:18" ht="11.25" customHeight="1" thickBot="1" x14ac:dyDescent="0.2">
      <c r="A26" s="362" t="s">
        <v>28</v>
      </c>
      <c r="B26" s="393">
        <v>54.7</v>
      </c>
      <c r="C26" s="394">
        <v>52.6</v>
      </c>
      <c r="D26" s="394">
        <v>56.1</v>
      </c>
      <c r="E26" s="395">
        <v>54.5</v>
      </c>
      <c r="F26" s="393">
        <v>124.1</v>
      </c>
      <c r="G26" s="396">
        <v>283</v>
      </c>
      <c r="H26" s="394">
        <v>41.4</v>
      </c>
      <c r="I26" s="394">
        <v>41.4</v>
      </c>
      <c r="J26" s="397">
        <v>41.4</v>
      </c>
      <c r="K26" s="398" t="s">
        <v>116</v>
      </c>
      <c r="L26" s="396">
        <v>296</v>
      </c>
      <c r="M26" s="399">
        <v>1602</v>
      </c>
      <c r="N26" s="396">
        <v>884</v>
      </c>
      <c r="O26" s="394">
        <v>30.4</v>
      </c>
      <c r="P26" s="394">
        <v>30.2</v>
      </c>
      <c r="Q26" s="395">
        <v>29.8</v>
      </c>
      <c r="R26" s="373"/>
    </row>
    <row r="27" spans="1:18" ht="7.5" customHeight="1" thickBot="1" x14ac:dyDescent="0.2">
      <c r="A27" s="371"/>
      <c r="B27" s="389"/>
      <c r="C27" s="389"/>
      <c r="D27" s="389"/>
      <c r="E27" s="199"/>
      <c r="F27" s="199"/>
      <c r="G27" s="199"/>
      <c r="H27" s="389"/>
      <c r="I27" s="199"/>
      <c r="J27" s="199"/>
      <c r="K27" s="199"/>
      <c r="L27" s="199"/>
      <c r="M27" s="199"/>
      <c r="N27" s="199"/>
      <c r="O27" s="199"/>
      <c r="P27" s="199"/>
      <c r="Q27" s="199"/>
      <c r="R27" s="199"/>
    </row>
    <row r="28" spans="1:18" ht="11.25" customHeight="1" x14ac:dyDescent="0.15">
      <c r="A28" s="371"/>
      <c r="B28" s="554" t="s">
        <v>246</v>
      </c>
      <c r="C28" s="555"/>
      <c r="D28" s="555"/>
      <c r="E28" s="555"/>
      <c r="F28" s="556"/>
      <c r="G28" s="554" t="s">
        <v>247</v>
      </c>
      <c r="H28" s="555"/>
      <c r="I28" s="555"/>
      <c r="J28" s="555"/>
      <c r="K28" s="555"/>
      <c r="L28" s="556"/>
      <c r="M28" s="554" t="s">
        <v>248</v>
      </c>
      <c r="N28" s="555"/>
      <c r="O28" s="555"/>
      <c r="P28" s="555"/>
      <c r="Q28" s="556"/>
      <c r="R28" s="199"/>
    </row>
    <row r="29" spans="1:18" ht="11.25" customHeight="1" thickBot="1" x14ac:dyDescent="0.2">
      <c r="A29" s="371"/>
      <c r="B29" s="352" t="s">
        <v>72</v>
      </c>
      <c r="C29" s="353" t="s">
        <v>73</v>
      </c>
      <c r="D29" s="353" t="s">
        <v>74</v>
      </c>
      <c r="E29" s="540" t="s">
        <v>249</v>
      </c>
      <c r="F29" s="542"/>
      <c r="G29" s="352" t="s">
        <v>75</v>
      </c>
      <c r="H29" s="353" t="s">
        <v>76</v>
      </c>
      <c r="I29" s="353" t="s">
        <v>77</v>
      </c>
      <c r="J29" s="540" t="s">
        <v>250</v>
      </c>
      <c r="K29" s="541"/>
      <c r="L29" s="542"/>
      <c r="M29" s="352" t="s">
        <v>78</v>
      </c>
      <c r="N29" s="353" t="s">
        <v>79</v>
      </c>
      <c r="O29" s="540" t="s">
        <v>251</v>
      </c>
      <c r="P29" s="541"/>
      <c r="Q29" s="542"/>
      <c r="R29" s="199"/>
    </row>
    <row r="30" spans="1:18" ht="11.25" customHeight="1" x14ac:dyDescent="0.15">
      <c r="A30" s="400" t="s">
        <v>40</v>
      </c>
      <c r="B30" s="401">
        <v>14.643000000000001</v>
      </c>
      <c r="C30" s="139">
        <v>19.978000000000002</v>
      </c>
      <c r="D30" s="139">
        <v>23.53</v>
      </c>
      <c r="E30" s="497">
        <v>23.852</v>
      </c>
      <c r="F30" s="567"/>
      <c r="G30" s="401">
        <v>11.986000000000001</v>
      </c>
      <c r="H30" s="139">
        <v>14.02</v>
      </c>
      <c r="I30" s="139">
        <v>24.106000000000002</v>
      </c>
      <c r="J30" s="497">
        <v>28.844000000000001</v>
      </c>
      <c r="K30" s="568"/>
      <c r="L30" s="567"/>
      <c r="M30" s="401">
        <v>2.5779999999999998</v>
      </c>
      <c r="N30" s="139">
        <v>5.0469999999999997</v>
      </c>
      <c r="O30" s="497">
        <v>7.7930000000000001</v>
      </c>
      <c r="P30" s="568"/>
      <c r="Q30" s="567"/>
      <c r="R30" s="199"/>
    </row>
    <row r="31" spans="1:18" ht="11.25" customHeight="1" x14ac:dyDescent="0.15">
      <c r="A31" s="402" t="s">
        <v>208</v>
      </c>
      <c r="B31" s="197" t="s">
        <v>80</v>
      </c>
      <c r="C31" s="111" t="s">
        <v>81</v>
      </c>
      <c r="D31" s="111" t="s">
        <v>260</v>
      </c>
      <c r="E31" s="111" t="s">
        <v>82</v>
      </c>
      <c r="F31" s="114" t="s">
        <v>83</v>
      </c>
      <c r="G31" s="197" t="s">
        <v>41</v>
      </c>
      <c r="H31" s="111" t="s">
        <v>84</v>
      </c>
      <c r="I31" s="111" t="s">
        <v>23</v>
      </c>
      <c r="J31" s="111" t="s">
        <v>46</v>
      </c>
      <c r="K31" s="111" t="s">
        <v>85</v>
      </c>
      <c r="L31" s="198" t="s">
        <v>83</v>
      </c>
      <c r="M31" s="197" t="s">
        <v>86</v>
      </c>
      <c r="N31" s="111" t="s">
        <v>47</v>
      </c>
      <c r="O31" s="111" t="s">
        <v>87</v>
      </c>
      <c r="P31" s="111" t="s">
        <v>88</v>
      </c>
      <c r="Q31" s="198" t="s">
        <v>84</v>
      </c>
      <c r="R31" s="199"/>
    </row>
    <row r="32" spans="1:18" ht="11.25" customHeight="1" x14ac:dyDescent="0.15">
      <c r="A32" s="402" t="s">
        <v>27</v>
      </c>
      <c r="B32" s="196">
        <v>28</v>
      </c>
      <c r="C32" s="108">
        <v>40</v>
      </c>
      <c r="D32" s="108">
        <v>28</v>
      </c>
      <c r="E32" s="108">
        <v>8</v>
      </c>
      <c r="F32" s="131">
        <v>8</v>
      </c>
      <c r="G32" s="196">
        <v>8</v>
      </c>
      <c r="H32" s="108">
        <v>550</v>
      </c>
      <c r="I32" s="108">
        <v>4000</v>
      </c>
      <c r="J32" s="108">
        <v>20</v>
      </c>
      <c r="K32" s="108">
        <v>15</v>
      </c>
      <c r="L32" s="194">
        <v>12</v>
      </c>
      <c r="M32" s="196">
        <v>300</v>
      </c>
      <c r="N32" s="108">
        <v>150</v>
      </c>
      <c r="O32" s="108">
        <v>90</v>
      </c>
      <c r="P32" s="108">
        <v>160</v>
      </c>
      <c r="Q32" s="194">
        <v>160</v>
      </c>
      <c r="R32" s="199"/>
    </row>
    <row r="33" spans="1:18" ht="11.25" customHeight="1" thickBot="1" x14ac:dyDescent="0.2">
      <c r="A33" s="403" t="s">
        <v>28</v>
      </c>
      <c r="B33" s="404">
        <v>124.6</v>
      </c>
      <c r="C33" s="383">
        <v>150.80000000000001</v>
      </c>
      <c r="D33" s="383">
        <v>59.1</v>
      </c>
      <c r="E33" s="383">
        <v>33.299999999999997</v>
      </c>
      <c r="F33" s="405">
        <v>30.3</v>
      </c>
      <c r="G33" s="404">
        <v>63.3</v>
      </c>
      <c r="H33" s="383">
        <v>391</v>
      </c>
      <c r="I33" s="383">
        <v>1755</v>
      </c>
      <c r="J33" s="383">
        <v>42.9</v>
      </c>
      <c r="K33" s="383">
        <v>42.4</v>
      </c>
      <c r="L33" s="406">
        <v>42</v>
      </c>
      <c r="M33" s="396">
        <v>146</v>
      </c>
      <c r="N33" s="396">
        <v>84.7</v>
      </c>
      <c r="O33" s="396">
        <v>82.3</v>
      </c>
      <c r="P33" s="396">
        <v>117.3</v>
      </c>
      <c r="Q33" s="407">
        <v>119.2</v>
      </c>
      <c r="R33" s="199"/>
    </row>
    <row r="34" spans="1:18" ht="7.5" customHeight="1" thickBot="1" x14ac:dyDescent="0.2">
      <c r="A34" s="371"/>
      <c r="B34" s="389"/>
      <c r="C34" s="389"/>
      <c r="D34" s="199"/>
      <c r="E34" s="199"/>
      <c r="F34" s="199"/>
      <c r="G34" s="389"/>
      <c r="H34" s="389"/>
      <c r="I34" s="389"/>
      <c r="J34" s="389"/>
      <c r="K34" s="199"/>
      <c r="L34" s="199"/>
      <c r="M34" s="199"/>
      <c r="N34" s="199"/>
      <c r="O34" s="199"/>
      <c r="P34" s="199"/>
      <c r="Q34" s="199"/>
      <c r="R34" s="199"/>
    </row>
    <row r="35" spans="1:18" ht="11.25" customHeight="1" thickBot="1" x14ac:dyDescent="0.2">
      <c r="A35" s="371"/>
      <c r="B35" s="554" t="s">
        <v>252</v>
      </c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60" t="s">
        <v>279</v>
      </c>
      <c r="N35" s="561"/>
      <c r="O35" s="561"/>
      <c r="P35" s="561"/>
      <c r="Q35" s="373"/>
      <c r="R35" s="349"/>
    </row>
    <row r="36" spans="1:18" ht="11.25" customHeight="1" thickBot="1" x14ac:dyDescent="0.2">
      <c r="A36" s="371"/>
      <c r="B36" s="352" t="s">
        <v>90</v>
      </c>
      <c r="C36" s="408" t="s">
        <v>91</v>
      </c>
      <c r="D36" s="353" t="s">
        <v>92</v>
      </c>
      <c r="E36" s="353" t="s">
        <v>93</v>
      </c>
      <c r="F36" s="353" t="s">
        <v>94</v>
      </c>
      <c r="G36" s="540" t="s">
        <v>253</v>
      </c>
      <c r="H36" s="541"/>
      <c r="I36" s="544"/>
      <c r="J36" s="540" t="s">
        <v>254</v>
      </c>
      <c r="K36" s="541"/>
      <c r="L36" s="541"/>
      <c r="M36" s="409" t="s">
        <v>280</v>
      </c>
      <c r="N36" s="410" t="s">
        <v>281</v>
      </c>
      <c r="O36" s="410" t="s">
        <v>282</v>
      </c>
      <c r="P36" s="411" t="s">
        <v>283</v>
      </c>
      <c r="Q36" s="373"/>
      <c r="R36" s="349"/>
    </row>
    <row r="37" spans="1:18" ht="11.25" customHeight="1" x14ac:dyDescent="0.15">
      <c r="A37" s="412" t="s">
        <v>40</v>
      </c>
      <c r="B37" s="138">
        <v>16.468</v>
      </c>
      <c r="C37" s="257">
        <v>20.427</v>
      </c>
      <c r="D37" s="139">
        <v>23.305</v>
      </c>
      <c r="E37" s="139">
        <v>23.507000000000001</v>
      </c>
      <c r="F37" s="139">
        <v>26.707999999999998</v>
      </c>
      <c r="G37" s="505">
        <v>36.185000000000002</v>
      </c>
      <c r="H37" s="562"/>
      <c r="I37" s="563"/>
      <c r="J37" s="493" t="s">
        <v>262</v>
      </c>
      <c r="K37" s="494"/>
      <c r="L37" s="494"/>
      <c r="M37" s="401" t="s">
        <v>116</v>
      </c>
      <c r="N37" s="139" t="s">
        <v>116</v>
      </c>
      <c r="O37" s="139" t="s">
        <v>116</v>
      </c>
      <c r="P37" s="413" t="s">
        <v>116</v>
      </c>
      <c r="Q37" s="373"/>
      <c r="R37" s="349"/>
    </row>
    <row r="38" spans="1:18" ht="11.25" customHeight="1" x14ac:dyDescent="0.15">
      <c r="A38" s="414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373"/>
      <c r="R38" s="349"/>
    </row>
    <row r="39" spans="1:18" ht="11.25" customHeight="1" x14ac:dyDescent="0.15">
      <c r="A39" s="414" t="s">
        <v>27</v>
      </c>
      <c r="B39" s="107">
        <v>280</v>
      </c>
      <c r="C39" s="108">
        <v>700</v>
      </c>
      <c r="D39" s="108">
        <v>350</v>
      </c>
      <c r="E39" s="108">
        <v>200</v>
      </c>
      <c r="F39" s="108">
        <v>1700</v>
      </c>
      <c r="G39" s="108">
        <v>700</v>
      </c>
      <c r="H39" s="108">
        <v>900</v>
      </c>
      <c r="I39" s="108">
        <v>1000</v>
      </c>
      <c r="J39" s="108" t="s">
        <v>262</v>
      </c>
      <c r="K39" s="108" t="s">
        <v>261</v>
      </c>
      <c r="L39" s="131" t="s">
        <v>261</v>
      </c>
      <c r="M39" s="196">
        <v>600</v>
      </c>
      <c r="N39" s="108">
        <v>190</v>
      </c>
      <c r="O39" s="108">
        <v>1400</v>
      </c>
      <c r="P39" s="194" t="s">
        <v>262</v>
      </c>
      <c r="Q39" s="373"/>
      <c r="R39" s="349"/>
    </row>
    <row r="40" spans="1:18" ht="11.25" customHeight="1" thickBot="1" x14ac:dyDescent="0.2">
      <c r="A40" s="415" t="s">
        <v>28</v>
      </c>
      <c r="B40" s="300">
        <v>272</v>
      </c>
      <c r="C40" s="301">
        <v>411</v>
      </c>
      <c r="D40" s="301">
        <v>252</v>
      </c>
      <c r="E40" s="301">
        <v>233</v>
      </c>
      <c r="F40" s="302">
        <v>658</v>
      </c>
      <c r="G40" s="301">
        <v>306</v>
      </c>
      <c r="H40" s="301">
        <v>409</v>
      </c>
      <c r="I40" s="301">
        <v>456</v>
      </c>
      <c r="J40" s="113" t="s">
        <v>261</v>
      </c>
      <c r="K40" s="113" t="s">
        <v>261</v>
      </c>
      <c r="L40" s="132" t="s">
        <v>261</v>
      </c>
      <c r="M40" s="393">
        <v>339</v>
      </c>
      <c r="N40" s="383">
        <v>133.1</v>
      </c>
      <c r="O40" s="383">
        <v>537</v>
      </c>
      <c r="P40" s="416" t="s">
        <v>262</v>
      </c>
      <c r="Q40" s="373"/>
      <c r="R40" s="349"/>
    </row>
    <row r="41" spans="1:18" ht="7.5" customHeight="1" thickBot="1" x14ac:dyDescent="0.2">
      <c r="A41" s="371"/>
      <c r="B41" s="389"/>
      <c r="C41" s="389"/>
      <c r="D41" s="389"/>
      <c r="E41" s="199"/>
      <c r="F41" s="199"/>
      <c r="G41" s="389"/>
      <c r="H41" s="389"/>
      <c r="I41" s="389"/>
      <c r="J41" s="199"/>
      <c r="K41" s="199"/>
      <c r="L41" s="199"/>
      <c r="M41" s="199"/>
      <c r="N41" s="199"/>
      <c r="O41" s="199"/>
      <c r="P41" s="199"/>
      <c r="Q41" s="199"/>
      <c r="R41" s="373"/>
    </row>
    <row r="42" spans="1:18" ht="11.25" customHeight="1" x14ac:dyDescent="0.15">
      <c r="A42" s="371"/>
      <c r="B42" s="554" t="s">
        <v>255</v>
      </c>
      <c r="C42" s="555"/>
      <c r="D42" s="555"/>
      <c r="E42" s="555"/>
      <c r="F42" s="555"/>
      <c r="G42" s="555"/>
      <c r="H42" s="555"/>
      <c r="I42" s="556"/>
      <c r="J42" s="554" t="s">
        <v>256</v>
      </c>
      <c r="K42" s="555"/>
      <c r="L42" s="555"/>
      <c r="M42" s="555"/>
      <c r="N42" s="556"/>
      <c r="O42" s="199"/>
      <c r="P42" s="199"/>
      <c r="Q42" s="199"/>
      <c r="R42" s="373"/>
    </row>
    <row r="43" spans="1:18" ht="11.25" customHeight="1" thickBot="1" x14ac:dyDescent="0.2">
      <c r="A43" s="371"/>
      <c r="B43" s="352" t="s">
        <v>98</v>
      </c>
      <c r="C43" s="353" t="s">
        <v>99</v>
      </c>
      <c r="D43" s="353" t="s">
        <v>100</v>
      </c>
      <c r="E43" s="353" t="s">
        <v>101</v>
      </c>
      <c r="F43" s="353" t="s">
        <v>102</v>
      </c>
      <c r="G43" s="564" t="s">
        <v>257</v>
      </c>
      <c r="H43" s="565"/>
      <c r="I43" s="566"/>
      <c r="J43" s="352" t="s">
        <v>103</v>
      </c>
      <c r="K43" s="353" t="s">
        <v>104</v>
      </c>
      <c r="L43" s="540" t="s">
        <v>258</v>
      </c>
      <c r="M43" s="541"/>
      <c r="N43" s="542"/>
      <c r="O43" s="199"/>
      <c r="P43" s="199"/>
      <c r="Q43" s="199"/>
      <c r="R43" s="373"/>
    </row>
    <row r="44" spans="1:18" ht="11.25" customHeight="1" x14ac:dyDescent="0.15">
      <c r="A44" s="412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376">
        <v>4.9189999999999996</v>
      </c>
      <c r="K44" s="356">
        <v>10.811999999999999</v>
      </c>
      <c r="L44" s="493">
        <v>16.428000000000001</v>
      </c>
      <c r="M44" s="494"/>
      <c r="N44" s="548"/>
      <c r="O44" s="199"/>
      <c r="P44" s="199"/>
      <c r="Q44" s="199"/>
      <c r="R44" s="373"/>
    </row>
    <row r="45" spans="1:18" ht="11.25" customHeight="1" x14ac:dyDescent="0.15">
      <c r="A45" s="414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109" t="s">
        <v>105</v>
      </c>
      <c r="K45" s="111" t="s">
        <v>294</v>
      </c>
      <c r="L45" s="111" t="s">
        <v>322</v>
      </c>
      <c r="M45" s="111" t="s">
        <v>212</v>
      </c>
      <c r="N45" s="198" t="s">
        <v>296</v>
      </c>
      <c r="O45" s="199"/>
      <c r="P45" s="199"/>
      <c r="Q45" s="199"/>
      <c r="R45" s="373"/>
    </row>
    <row r="46" spans="1:18" ht="11.25" customHeight="1" x14ac:dyDescent="0.15">
      <c r="A46" s="414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12</v>
      </c>
      <c r="K46" s="108">
        <v>10</v>
      </c>
      <c r="L46" s="108">
        <v>12</v>
      </c>
      <c r="M46" s="108">
        <v>30</v>
      </c>
      <c r="N46" s="194">
        <v>25</v>
      </c>
      <c r="O46" s="199"/>
      <c r="P46" s="199"/>
      <c r="Q46" s="199"/>
      <c r="R46" s="373"/>
    </row>
    <row r="47" spans="1:18" ht="11.25" customHeight="1" thickBot="1" x14ac:dyDescent="0.2">
      <c r="A47" s="415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417">
        <v>75.7</v>
      </c>
      <c r="K47" s="396">
        <v>58.3</v>
      </c>
      <c r="L47" s="396">
        <v>57</v>
      </c>
      <c r="M47" s="396">
        <v>62.2</v>
      </c>
      <c r="N47" s="418">
        <v>68.599999999999994</v>
      </c>
      <c r="O47" s="199"/>
      <c r="P47" s="199"/>
      <c r="Q47" s="199"/>
      <c r="R47" s="373"/>
    </row>
    <row r="48" spans="1:18" ht="7.5" customHeight="1" thickBot="1" x14ac:dyDescent="0.2">
      <c r="A48" s="371"/>
      <c r="B48" s="389"/>
      <c r="C48" s="38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373"/>
    </row>
    <row r="49" spans="1:18" ht="11.25" customHeight="1" x14ac:dyDescent="0.15">
      <c r="A49" s="371"/>
      <c r="B49" s="554" t="s">
        <v>259</v>
      </c>
      <c r="C49" s="555"/>
      <c r="D49" s="555"/>
      <c r="E49" s="556"/>
      <c r="F49" s="554" t="s">
        <v>109</v>
      </c>
      <c r="G49" s="555"/>
      <c r="H49" s="555"/>
      <c r="I49" s="555"/>
      <c r="J49" s="555"/>
      <c r="K49" s="556"/>
      <c r="L49" s="199"/>
      <c r="M49" s="557" t="s">
        <v>228</v>
      </c>
      <c r="N49" s="558"/>
      <c r="O49" s="558"/>
      <c r="P49" s="558"/>
      <c r="Q49" s="558"/>
      <c r="R49" s="559"/>
    </row>
    <row r="50" spans="1:18" ht="11.25" customHeight="1" thickBot="1" x14ac:dyDescent="0.2">
      <c r="A50" s="371"/>
      <c r="B50" s="352" t="s">
        <v>110</v>
      </c>
      <c r="C50" s="540" t="s">
        <v>285</v>
      </c>
      <c r="D50" s="541"/>
      <c r="E50" s="542"/>
      <c r="F50" s="543" t="s">
        <v>111</v>
      </c>
      <c r="G50" s="541"/>
      <c r="H50" s="544"/>
      <c r="I50" s="540" t="s">
        <v>112</v>
      </c>
      <c r="J50" s="541"/>
      <c r="K50" s="542"/>
      <c r="L50" s="199"/>
      <c r="M50" s="545" t="s">
        <v>229</v>
      </c>
      <c r="N50" s="546"/>
      <c r="O50" s="546"/>
      <c r="P50" s="546"/>
      <c r="Q50" s="546"/>
      <c r="R50" s="547"/>
    </row>
    <row r="51" spans="1:18" ht="11.25" customHeight="1" thickBot="1" x14ac:dyDescent="0.2">
      <c r="A51" s="400" t="s">
        <v>40</v>
      </c>
      <c r="B51" s="355" t="s">
        <v>29</v>
      </c>
      <c r="C51" s="493">
        <v>12.593999999999999</v>
      </c>
      <c r="D51" s="494"/>
      <c r="E51" s="548"/>
      <c r="F51" s="549">
        <v>15.516</v>
      </c>
      <c r="G51" s="494"/>
      <c r="H51" s="550"/>
      <c r="I51" s="493">
        <v>6.4240000000000004</v>
      </c>
      <c r="J51" s="494"/>
      <c r="K51" s="548"/>
      <c r="L51" s="199"/>
      <c r="M51" s="551" t="s">
        <v>263</v>
      </c>
      <c r="N51" s="552"/>
      <c r="O51" s="552"/>
      <c r="P51" s="552"/>
      <c r="Q51" s="552"/>
      <c r="R51" s="553"/>
    </row>
    <row r="52" spans="1:18" ht="11.25" customHeight="1" x14ac:dyDescent="0.15">
      <c r="A52" s="402" t="s">
        <v>12</v>
      </c>
      <c r="B52" s="197" t="s">
        <v>106</v>
      </c>
      <c r="C52" s="111" t="s">
        <v>265</v>
      </c>
      <c r="D52" s="111" t="s">
        <v>21</v>
      </c>
      <c r="E52" s="198" t="s">
        <v>22</v>
      </c>
      <c r="F52" s="197" t="s">
        <v>284</v>
      </c>
      <c r="G52" s="419" t="s">
        <v>113</v>
      </c>
      <c r="H52" s="111" t="s">
        <v>50</v>
      </c>
      <c r="I52" s="111" t="s">
        <v>24</v>
      </c>
      <c r="J52" s="111" t="s">
        <v>114</v>
      </c>
      <c r="K52" s="198" t="s">
        <v>84</v>
      </c>
      <c r="L52" s="199"/>
      <c r="M52" s="460" t="s">
        <v>398</v>
      </c>
      <c r="N52" s="460"/>
      <c r="O52" s="460"/>
      <c r="P52" s="460"/>
      <c r="Q52" s="460"/>
      <c r="R52" s="460"/>
    </row>
    <row r="53" spans="1:18" ht="11.25" customHeight="1" x14ac:dyDescent="0.15">
      <c r="A53" s="402" t="s">
        <v>27</v>
      </c>
      <c r="B53" s="355" t="s">
        <v>29</v>
      </c>
      <c r="C53" s="108">
        <v>220</v>
      </c>
      <c r="D53" s="131">
        <v>150</v>
      </c>
      <c r="E53" s="379" t="s">
        <v>29</v>
      </c>
      <c r="F53" s="107">
        <v>100</v>
      </c>
      <c r="G53" s="107">
        <v>100</v>
      </c>
      <c r="H53" s="107">
        <v>100</v>
      </c>
      <c r="I53" s="108">
        <v>60</v>
      </c>
      <c r="J53" s="108">
        <v>65</v>
      </c>
      <c r="K53" s="194">
        <v>60</v>
      </c>
      <c r="L53" s="19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403" t="s">
        <v>28</v>
      </c>
      <c r="B54" s="363" t="s">
        <v>29</v>
      </c>
      <c r="C54" s="396">
        <v>85.4</v>
      </c>
      <c r="D54" s="396">
        <v>137.9</v>
      </c>
      <c r="E54" s="407" t="s">
        <v>29</v>
      </c>
      <c r="F54" s="326">
        <v>85.8</v>
      </c>
      <c r="G54" s="417">
        <v>89.4</v>
      </c>
      <c r="H54" s="420">
        <v>90.4</v>
      </c>
      <c r="I54" s="394">
        <v>57.1</v>
      </c>
      <c r="J54" s="394">
        <v>57.2</v>
      </c>
      <c r="K54" s="395">
        <v>57.2</v>
      </c>
      <c r="L54" s="199"/>
      <c r="M54" s="461"/>
      <c r="N54" s="461"/>
      <c r="O54" s="461"/>
      <c r="P54" s="461"/>
      <c r="Q54" s="461"/>
      <c r="R54" s="461"/>
    </row>
    <row r="55" spans="1:18" ht="23.25" customHeight="1" x14ac:dyDescent="0.15">
      <c r="A55" s="349"/>
      <c r="B55" s="349"/>
      <c r="C55" s="349"/>
      <c r="D55" s="349"/>
      <c r="E55" s="349"/>
      <c r="F55" s="371"/>
      <c r="G55" s="349"/>
      <c r="H55" s="349"/>
      <c r="I55" s="349"/>
      <c r="J55" s="349"/>
      <c r="K55" s="349"/>
      <c r="L55" s="349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3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>
      <c r="A1" s="349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ht="11.25" customHeight="1" x14ac:dyDescent="0.1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1.25" customHeight="1" x14ac:dyDescent="0.15">
      <c r="A3" s="349"/>
      <c r="B3" s="349"/>
      <c r="C3" s="349" t="s">
        <v>115</v>
      </c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1.25" customHeight="1" x14ac:dyDescent="0.15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ht="11.25" customHeight="1" x14ac:dyDescent="0.15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</row>
    <row r="6" spans="1:18" ht="11.25" customHeight="1" thickBot="1" x14ac:dyDescent="0.2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</row>
    <row r="7" spans="1:18" ht="11.25" customHeight="1" x14ac:dyDescent="0.15">
      <c r="A7" s="350" t="s">
        <v>0</v>
      </c>
      <c r="B7" s="554" t="s">
        <v>230</v>
      </c>
      <c r="C7" s="572"/>
      <c r="D7" s="572"/>
      <c r="E7" s="572"/>
      <c r="F7" s="572"/>
      <c r="G7" s="573"/>
      <c r="H7" s="554" t="s">
        <v>231</v>
      </c>
      <c r="I7" s="572"/>
      <c r="J7" s="572"/>
      <c r="K7" s="572"/>
      <c r="L7" s="572"/>
      <c r="M7" s="573"/>
      <c r="N7" s="554" t="s">
        <v>232</v>
      </c>
      <c r="O7" s="572"/>
      <c r="P7" s="572"/>
      <c r="Q7" s="572"/>
      <c r="R7" s="573"/>
    </row>
    <row r="8" spans="1:18" ht="11.25" customHeight="1" thickBot="1" x14ac:dyDescent="0.2">
      <c r="A8" s="351">
        <v>44501</v>
      </c>
      <c r="B8" s="352" t="s">
        <v>4</v>
      </c>
      <c r="C8" s="353" t="s">
        <v>5</v>
      </c>
      <c r="D8" s="353" t="s">
        <v>6</v>
      </c>
      <c r="E8" s="540" t="s">
        <v>233</v>
      </c>
      <c r="F8" s="541"/>
      <c r="G8" s="542"/>
      <c r="H8" s="352" t="s">
        <v>7</v>
      </c>
      <c r="I8" s="353" t="s">
        <v>8</v>
      </c>
      <c r="J8" s="353" t="s">
        <v>9</v>
      </c>
      <c r="K8" s="540" t="s">
        <v>234</v>
      </c>
      <c r="L8" s="541"/>
      <c r="M8" s="542"/>
      <c r="N8" s="352" t="s">
        <v>10</v>
      </c>
      <c r="O8" s="353" t="s">
        <v>11</v>
      </c>
      <c r="P8" s="540" t="s">
        <v>286</v>
      </c>
      <c r="Q8" s="541"/>
      <c r="R8" s="542"/>
    </row>
    <row r="9" spans="1:18" ht="11.25" customHeight="1" x14ac:dyDescent="0.15">
      <c r="A9" s="354" t="s">
        <v>289</v>
      </c>
      <c r="B9" s="355" t="s">
        <v>29</v>
      </c>
      <c r="C9" s="356" t="s">
        <v>29</v>
      </c>
      <c r="D9" s="356">
        <v>13.775</v>
      </c>
      <c r="E9" s="493">
        <v>16.172000000000001</v>
      </c>
      <c r="F9" s="494"/>
      <c r="G9" s="548"/>
      <c r="H9" s="377" t="s">
        <v>29</v>
      </c>
      <c r="I9" s="358" t="s">
        <v>29</v>
      </c>
      <c r="J9" s="356">
        <v>11.862</v>
      </c>
      <c r="K9" s="493">
        <v>17.527000000000001</v>
      </c>
      <c r="L9" s="494"/>
      <c r="M9" s="548"/>
      <c r="N9" s="355" t="s">
        <v>29</v>
      </c>
      <c r="O9" s="356">
        <v>16.201000000000001</v>
      </c>
      <c r="P9" s="493">
        <v>23.385000000000002</v>
      </c>
      <c r="Q9" s="494"/>
      <c r="R9" s="548"/>
    </row>
    <row r="10" spans="1:18" ht="11.25" customHeight="1" x14ac:dyDescent="0.15">
      <c r="A10" s="359" t="s">
        <v>12</v>
      </c>
      <c r="B10" s="197" t="s">
        <v>13</v>
      </c>
      <c r="C10" s="111" t="s">
        <v>14</v>
      </c>
      <c r="D10" s="111" t="s">
        <v>210</v>
      </c>
      <c r="E10" s="111" t="s">
        <v>16</v>
      </c>
      <c r="F10" s="111" t="s">
        <v>296</v>
      </c>
      <c r="G10" s="198" t="s">
        <v>18</v>
      </c>
      <c r="H10" s="360" t="s">
        <v>19</v>
      </c>
      <c r="I10" s="361" t="s">
        <v>20</v>
      </c>
      <c r="J10" s="111" t="s">
        <v>272</v>
      </c>
      <c r="K10" s="111" t="s">
        <v>290</v>
      </c>
      <c r="L10" s="111" t="s">
        <v>22</v>
      </c>
      <c r="M10" s="198" t="s">
        <v>23</v>
      </c>
      <c r="N10" s="197" t="s">
        <v>24</v>
      </c>
      <c r="O10" s="111" t="s">
        <v>210</v>
      </c>
      <c r="P10" s="111" t="s">
        <v>291</v>
      </c>
      <c r="Q10" s="111" t="s">
        <v>25</v>
      </c>
      <c r="R10" s="198" t="s">
        <v>26</v>
      </c>
    </row>
    <row r="11" spans="1:18" ht="11.25" customHeight="1" x14ac:dyDescent="0.15">
      <c r="A11" s="359" t="s">
        <v>27</v>
      </c>
      <c r="B11" s="196" t="s">
        <v>29</v>
      </c>
      <c r="C11" s="108" t="s">
        <v>29</v>
      </c>
      <c r="D11" s="108">
        <v>700</v>
      </c>
      <c r="E11" s="108">
        <v>700</v>
      </c>
      <c r="F11" s="108">
        <v>800</v>
      </c>
      <c r="G11" s="194" t="s">
        <v>262</v>
      </c>
      <c r="H11" s="196" t="s">
        <v>29</v>
      </c>
      <c r="I11" s="108" t="s">
        <v>29</v>
      </c>
      <c r="J11" s="108">
        <v>380</v>
      </c>
      <c r="K11" s="108">
        <v>150</v>
      </c>
      <c r="L11" s="108">
        <v>150</v>
      </c>
      <c r="M11" s="194">
        <v>150</v>
      </c>
      <c r="N11" s="196" t="s">
        <v>316</v>
      </c>
      <c r="O11" s="108">
        <v>140</v>
      </c>
      <c r="P11" s="108">
        <v>250</v>
      </c>
      <c r="Q11" s="108">
        <v>390</v>
      </c>
      <c r="R11" s="194" t="s">
        <v>29</v>
      </c>
    </row>
    <row r="12" spans="1:18" ht="11.25" customHeight="1" thickBot="1" x14ac:dyDescent="0.2">
      <c r="A12" s="362" t="s">
        <v>28</v>
      </c>
      <c r="B12" s="363" t="s">
        <v>29</v>
      </c>
      <c r="C12" s="364" t="s">
        <v>29</v>
      </c>
      <c r="D12" s="365">
        <v>274</v>
      </c>
      <c r="E12" s="366">
        <v>404</v>
      </c>
      <c r="F12" s="366">
        <v>409</v>
      </c>
      <c r="G12" s="367" t="s">
        <v>262</v>
      </c>
      <c r="H12" s="368" t="s">
        <v>29</v>
      </c>
      <c r="I12" s="365" t="s">
        <v>29</v>
      </c>
      <c r="J12" s="365">
        <v>174</v>
      </c>
      <c r="K12" s="366">
        <v>124</v>
      </c>
      <c r="L12" s="366">
        <v>126</v>
      </c>
      <c r="M12" s="369">
        <v>126</v>
      </c>
      <c r="N12" s="368" t="s">
        <v>29</v>
      </c>
      <c r="O12" s="365">
        <v>91</v>
      </c>
      <c r="P12" s="365">
        <v>156</v>
      </c>
      <c r="Q12" s="365">
        <v>213</v>
      </c>
      <c r="R12" s="370" t="s">
        <v>29</v>
      </c>
    </row>
    <row r="13" spans="1:18" ht="7.5" customHeight="1" thickBot="1" x14ac:dyDescent="0.2">
      <c r="A13" s="371"/>
      <c r="B13" s="372"/>
      <c r="C13" s="372"/>
      <c r="D13" s="372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373"/>
    </row>
    <row r="14" spans="1:18" ht="11.25" customHeight="1" x14ac:dyDescent="0.15">
      <c r="A14" s="371"/>
      <c r="B14" s="554" t="s">
        <v>292</v>
      </c>
      <c r="C14" s="555"/>
      <c r="D14" s="555"/>
      <c r="E14" s="555"/>
      <c r="F14" s="555"/>
      <c r="G14" s="555"/>
      <c r="H14" s="556"/>
      <c r="I14" s="554" t="s">
        <v>235</v>
      </c>
      <c r="J14" s="555"/>
      <c r="K14" s="555"/>
      <c r="L14" s="555"/>
      <c r="M14" s="555"/>
      <c r="N14" s="556"/>
      <c r="O14" s="554" t="s">
        <v>236</v>
      </c>
      <c r="P14" s="555"/>
      <c r="Q14" s="556"/>
      <c r="R14" s="373"/>
    </row>
    <row r="15" spans="1:18" ht="11.25" customHeight="1" thickBot="1" x14ac:dyDescent="0.2">
      <c r="A15" s="371"/>
      <c r="B15" s="352" t="s">
        <v>33</v>
      </c>
      <c r="C15" s="353" t="s">
        <v>363</v>
      </c>
      <c r="D15" s="353" t="s">
        <v>35</v>
      </c>
      <c r="E15" s="353" t="s">
        <v>36</v>
      </c>
      <c r="F15" s="540" t="s">
        <v>237</v>
      </c>
      <c r="G15" s="541"/>
      <c r="H15" s="542"/>
      <c r="I15" s="352" t="s">
        <v>264</v>
      </c>
      <c r="J15" s="353" t="s">
        <v>287</v>
      </c>
      <c r="K15" s="353" t="s">
        <v>39</v>
      </c>
      <c r="L15" s="540" t="s">
        <v>238</v>
      </c>
      <c r="M15" s="541"/>
      <c r="N15" s="542"/>
      <c r="O15" s="543" t="s">
        <v>239</v>
      </c>
      <c r="P15" s="544"/>
      <c r="Q15" s="374" t="s">
        <v>207</v>
      </c>
      <c r="R15" s="373"/>
    </row>
    <row r="16" spans="1:18" ht="11.25" customHeight="1" x14ac:dyDescent="0.15">
      <c r="A16" s="354" t="s">
        <v>40</v>
      </c>
      <c r="B16" s="356">
        <v>3.7480000000000002</v>
      </c>
      <c r="C16" s="375">
        <v>9.9619999999999997</v>
      </c>
      <c r="D16" s="378">
        <v>19.315000000000001</v>
      </c>
      <c r="E16" s="356">
        <v>21.257000000000001</v>
      </c>
      <c r="F16" s="493">
        <v>22.870999999999999</v>
      </c>
      <c r="G16" s="494"/>
      <c r="H16" s="548"/>
      <c r="I16" s="355">
        <v>7.7030000000000003</v>
      </c>
      <c r="J16" s="356">
        <v>16.571999999999999</v>
      </c>
      <c r="K16" s="356">
        <v>19.79</v>
      </c>
      <c r="L16" s="569">
        <v>20.39</v>
      </c>
      <c r="M16" s="570"/>
      <c r="N16" s="571"/>
      <c r="O16" s="549">
        <v>14.625999999999999</v>
      </c>
      <c r="P16" s="550"/>
      <c r="Q16" s="379">
        <v>12.005000000000001</v>
      </c>
      <c r="R16" s="373"/>
    </row>
    <row r="17" spans="1:18" ht="11.25" customHeight="1" x14ac:dyDescent="0.15">
      <c r="A17" s="359" t="s">
        <v>12</v>
      </c>
      <c r="B17" s="197" t="s">
        <v>271</v>
      </c>
      <c r="C17" s="380" t="s">
        <v>41</v>
      </c>
      <c r="D17" s="109" t="s">
        <v>323</v>
      </c>
      <c r="E17" s="111" t="s">
        <v>43</v>
      </c>
      <c r="F17" s="111" t="s">
        <v>44</v>
      </c>
      <c r="G17" s="111" t="s">
        <v>45</v>
      </c>
      <c r="H17" s="198" t="s">
        <v>46</v>
      </c>
      <c r="I17" s="197" t="s">
        <v>47</v>
      </c>
      <c r="J17" s="111" t="s">
        <v>48</v>
      </c>
      <c r="K17" s="111" t="s">
        <v>22</v>
      </c>
      <c r="L17" s="111" t="s">
        <v>49</v>
      </c>
      <c r="M17" s="111" t="s">
        <v>44</v>
      </c>
      <c r="N17" s="114" t="s">
        <v>46</v>
      </c>
      <c r="O17" s="381" t="s">
        <v>43</v>
      </c>
      <c r="P17" s="382" t="s">
        <v>206</v>
      </c>
      <c r="Q17" s="198" t="s">
        <v>50</v>
      </c>
      <c r="R17" s="373"/>
    </row>
    <row r="18" spans="1:18" ht="11.25" customHeight="1" x14ac:dyDescent="0.15">
      <c r="A18" s="359" t="s">
        <v>27</v>
      </c>
      <c r="B18" s="108">
        <v>5</v>
      </c>
      <c r="C18" s="195">
        <v>10</v>
      </c>
      <c r="D18" s="107">
        <v>3800</v>
      </c>
      <c r="E18" s="108">
        <v>2500</v>
      </c>
      <c r="F18" s="108">
        <v>30</v>
      </c>
      <c r="G18" s="108">
        <v>30</v>
      </c>
      <c r="H18" s="194">
        <v>30</v>
      </c>
      <c r="I18" s="108">
        <v>12</v>
      </c>
      <c r="J18" s="108">
        <v>220</v>
      </c>
      <c r="K18" s="108">
        <v>2200</v>
      </c>
      <c r="L18" s="108">
        <v>10</v>
      </c>
      <c r="M18" s="108">
        <v>10</v>
      </c>
      <c r="N18" s="108">
        <v>10</v>
      </c>
      <c r="O18" s="196">
        <v>380</v>
      </c>
      <c r="P18" s="108">
        <v>380</v>
      </c>
      <c r="Q18" s="194">
        <v>140</v>
      </c>
      <c r="R18" s="373"/>
    </row>
    <row r="19" spans="1:18" ht="11.25" customHeight="1" thickBot="1" x14ac:dyDescent="0.2">
      <c r="A19" s="362" t="s">
        <v>28</v>
      </c>
      <c r="B19" s="383">
        <v>39</v>
      </c>
      <c r="C19" s="383">
        <v>78</v>
      </c>
      <c r="D19" s="383">
        <v>1317</v>
      </c>
      <c r="E19" s="383">
        <v>992</v>
      </c>
      <c r="F19" s="384">
        <v>43</v>
      </c>
      <c r="G19" s="384">
        <v>40.6</v>
      </c>
      <c r="H19" s="385">
        <v>40</v>
      </c>
      <c r="I19" s="383">
        <v>78</v>
      </c>
      <c r="J19" s="383">
        <v>205</v>
      </c>
      <c r="K19" s="383">
        <v>846</v>
      </c>
      <c r="L19" s="384">
        <v>42</v>
      </c>
      <c r="M19" s="384">
        <v>40</v>
      </c>
      <c r="N19" s="386">
        <v>40</v>
      </c>
      <c r="O19" s="387">
        <v>244</v>
      </c>
      <c r="P19" s="384">
        <v>242</v>
      </c>
      <c r="Q19" s="388">
        <v>160</v>
      </c>
      <c r="R19" s="373"/>
    </row>
    <row r="20" spans="1:18" ht="7.5" customHeight="1" thickBot="1" x14ac:dyDescent="0.2">
      <c r="A20" s="371"/>
      <c r="B20" s="372"/>
      <c r="C20" s="372"/>
      <c r="D20" s="199"/>
      <c r="E20" s="199"/>
      <c r="F20" s="199"/>
      <c r="G20" s="389"/>
      <c r="H20" s="389"/>
      <c r="I20" s="389"/>
      <c r="J20" s="389"/>
      <c r="K20" s="199"/>
      <c r="L20" s="199"/>
      <c r="M20" s="199"/>
      <c r="N20" s="199"/>
      <c r="O20" s="199"/>
      <c r="P20" s="199"/>
      <c r="Q20" s="390"/>
      <c r="R20" s="373"/>
    </row>
    <row r="21" spans="1:18" ht="11.25" customHeight="1" x14ac:dyDescent="0.15">
      <c r="A21" s="371"/>
      <c r="B21" s="554" t="s">
        <v>240</v>
      </c>
      <c r="C21" s="555"/>
      <c r="D21" s="555"/>
      <c r="E21" s="556"/>
      <c r="F21" s="554" t="s">
        <v>241</v>
      </c>
      <c r="G21" s="555"/>
      <c r="H21" s="555"/>
      <c r="I21" s="555"/>
      <c r="J21" s="556"/>
      <c r="K21" s="554" t="s">
        <v>334</v>
      </c>
      <c r="L21" s="555"/>
      <c r="M21" s="555"/>
      <c r="N21" s="555"/>
      <c r="O21" s="555"/>
      <c r="P21" s="555"/>
      <c r="Q21" s="556"/>
      <c r="R21" s="373"/>
    </row>
    <row r="22" spans="1:18" ht="11.25" customHeight="1" thickBot="1" x14ac:dyDescent="0.2">
      <c r="A22" s="371"/>
      <c r="B22" s="352" t="s">
        <v>54</v>
      </c>
      <c r="C22" s="540" t="s">
        <v>243</v>
      </c>
      <c r="D22" s="541"/>
      <c r="E22" s="542"/>
      <c r="F22" s="352" t="s">
        <v>55</v>
      </c>
      <c r="G22" s="353" t="s">
        <v>56</v>
      </c>
      <c r="H22" s="540" t="s">
        <v>244</v>
      </c>
      <c r="I22" s="541"/>
      <c r="J22" s="542"/>
      <c r="K22" s="352" t="s">
        <v>57</v>
      </c>
      <c r="L22" s="353" t="s">
        <v>58</v>
      </c>
      <c r="M22" s="353" t="s">
        <v>59</v>
      </c>
      <c r="N22" s="353" t="s">
        <v>60</v>
      </c>
      <c r="O22" s="540" t="s">
        <v>245</v>
      </c>
      <c r="P22" s="541"/>
      <c r="Q22" s="542"/>
      <c r="R22" s="373"/>
    </row>
    <row r="23" spans="1:18" ht="11.25" customHeight="1" x14ac:dyDescent="0.15">
      <c r="A23" s="354" t="s">
        <v>40</v>
      </c>
      <c r="B23" s="355">
        <v>5.226</v>
      </c>
      <c r="C23" s="493">
        <v>9.2530000000000001</v>
      </c>
      <c r="D23" s="494"/>
      <c r="E23" s="548"/>
      <c r="F23" s="355">
        <v>6.1319999999999997</v>
      </c>
      <c r="G23" s="356">
        <v>7.56</v>
      </c>
      <c r="H23" s="493">
        <v>6.5890000000000004</v>
      </c>
      <c r="I23" s="494"/>
      <c r="J23" s="548"/>
      <c r="K23" s="355" t="s">
        <v>116</v>
      </c>
      <c r="L23" s="356">
        <v>30.954000000000001</v>
      </c>
      <c r="M23" s="391">
        <v>28.259</v>
      </c>
      <c r="N23" s="356">
        <v>33.991</v>
      </c>
      <c r="O23" s="493">
        <v>39.780999999999999</v>
      </c>
      <c r="P23" s="494"/>
      <c r="Q23" s="548"/>
      <c r="R23" s="392"/>
    </row>
    <row r="24" spans="1:18" ht="11.25" customHeight="1" x14ac:dyDescent="0.15">
      <c r="A24" s="359" t="s">
        <v>12</v>
      </c>
      <c r="B24" s="197" t="s">
        <v>61</v>
      </c>
      <c r="C24" s="111" t="s">
        <v>62</v>
      </c>
      <c r="D24" s="111" t="s">
        <v>63</v>
      </c>
      <c r="E24" s="198" t="s">
        <v>64</v>
      </c>
      <c r="F24" s="197" t="s">
        <v>293</v>
      </c>
      <c r="G24" s="111" t="s">
        <v>294</v>
      </c>
      <c r="H24" s="111" t="s">
        <v>290</v>
      </c>
      <c r="I24" s="111" t="s">
        <v>295</v>
      </c>
      <c r="J24" s="114" t="s">
        <v>23</v>
      </c>
      <c r="K24" s="197" t="s">
        <v>63</v>
      </c>
      <c r="L24" s="111" t="s">
        <v>65</v>
      </c>
      <c r="M24" s="111" t="s">
        <v>46</v>
      </c>
      <c r="N24" s="111" t="s">
        <v>335</v>
      </c>
      <c r="O24" s="111" t="s">
        <v>67</v>
      </c>
      <c r="P24" s="111" t="s">
        <v>68</v>
      </c>
      <c r="Q24" s="198" t="s">
        <v>69</v>
      </c>
      <c r="R24" s="373"/>
    </row>
    <row r="25" spans="1:18" ht="11.25" customHeight="1" x14ac:dyDescent="0.15">
      <c r="A25" s="359" t="s">
        <v>27</v>
      </c>
      <c r="B25" s="196">
        <v>25</v>
      </c>
      <c r="C25" s="108">
        <v>15</v>
      </c>
      <c r="D25" s="108">
        <v>15</v>
      </c>
      <c r="E25" s="194">
        <v>15</v>
      </c>
      <c r="F25" s="196">
        <v>150</v>
      </c>
      <c r="G25" s="108">
        <v>700</v>
      </c>
      <c r="H25" s="108">
        <v>15</v>
      </c>
      <c r="I25" s="108">
        <v>15</v>
      </c>
      <c r="J25" s="131">
        <v>15</v>
      </c>
      <c r="K25" s="196" t="s">
        <v>116</v>
      </c>
      <c r="L25" s="108">
        <v>550</v>
      </c>
      <c r="M25" s="118">
        <v>2800</v>
      </c>
      <c r="N25" s="108">
        <v>2000</v>
      </c>
      <c r="O25" s="108">
        <v>10</v>
      </c>
      <c r="P25" s="108">
        <v>8</v>
      </c>
      <c r="Q25" s="194">
        <v>10</v>
      </c>
      <c r="R25" s="373"/>
    </row>
    <row r="26" spans="1:18" ht="11.25" customHeight="1" thickBot="1" x14ac:dyDescent="0.2">
      <c r="A26" s="362" t="s">
        <v>28</v>
      </c>
      <c r="B26" s="393">
        <v>60</v>
      </c>
      <c r="C26" s="394">
        <v>54</v>
      </c>
      <c r="D26" s="394">
        <v>53</v>
      </c>
      <c r="E26" s="395">
        <v>54</v>
      </c>
      <c r="F26" s="393">
        <v>103</v>
      </c>
      <c r="G26" s="396">
        <v>258</v>
      </c>
      <c r="H26" s="394">
        <v>51</v>
      </c>
      <c r="I26" s="394">
        <v>42</v>
      </c>
      <c r="J26" s="397">
        <v>42</v>
      </c>
      <c r="K26" s="398" t="s">
        <v>116</v>
      </c>
      <c r="L26" s="396">
        <v>264</v>
      </c>
      <c r="M26" s="399">
        <v>1568</v>
      </c>
      <c r="N26" s="396">
        <v>850</v>
      </c>
      <c r="O26" s="394">
        <v>30.4</v>
      </c>
      <c r="P26" s="394">
        <v>29</v>
      </c>
      <c r="Q26" s="395">
        <v>29.8</v>
      </c>
      <c r="R26" s="373"/>
    </row>
    <row r="27" spans="1:18" ht="7.5" customHeight="1" thickBot="1" x14ac:dyDescent="0.2">
      <c r="A27" s="371"/>
      <c r="B27" s="389"/>
      <c r="C27" s="389"/>
      <c r="D27" s="389"/>
      <c r="E27" s="199"/>
      <c r="F27" s="199"/>
      <c r="G27" s="199"/>
      <c r="H27" s="389"/>
      <c r="I27" s="199"/>
      <c r="J27" s="199"/>
      <c r="K27" s="199"/>
      <c r="L27" s="199"/>
      <c r="M27" s="199"/>
      <c r="N27" s="199"/>
      <c r="O27" s="199"/>
      <c r="P27" s="199"/>
      <c r="Q27" s="199"/>
      <c r="R27" s="199"/>
    </row>
    <row r="28" spans="1:18" ht="11.25" customHeight="1" x14ac:dyDescent="0.15">
      <c r="A28" s="371"/>
      <c r="B28" s="554" t="s">
        <v>246</v>
      </c>
      <c r="C28" s="555"/>
      <c r="D28" s="555"/>
      <c r="E28" s="555"/>
      <c r="F28" s="556"/>
      <c r="G28" s="554" t="s">
        <v>247</v>
      </c>
      <c r="H28" s="555"/>
      <c r="I28" s="555"/>
      <c r="J28" s="555"/>
      <c r="K28" s="555"/>
      <c r="L28" s="556"/>
      <c r="M28" s="554" t="s">
        <v>248</v>
      </c>
      <c r="N28" s="555"/>
      <c r="O28" s="555"/>
      <c r="P28" s="555"/>
      <c r="Q28" s="556"/>
      <c r="R28" s="199"/>
    </row>
    <row r="29" spans="1:18" ht="11.25" customHeight="1" thickBot="1" x14ac:dyDescent="0.2">
      <c r="A29" s="371"/>
      <c r="B29" s="352" t="s">
        <v>72</v>
      </c>
      <c r="C29" s="353" t="s">
        <v>73</v>
      </c>
      <c r="D29" s="353" t="s">
        <v>74</v>
      </c>
      <c r="E29" s="540" t="s">
        <v>249</v>
      </c>
      <c r="F29" s="542"/>
      <c r="G29" s="352" t="s">
        <v>75</v>
      </c>
      <c r="H29" s="353" t="s">
        <v>76</v>
      </c>
      <c r="I29" s="353" t="s">
        <v>77</v>
      </c>
      <c r="J29" s="540" t="s">
        <v>250</v>
      </c>
      <c r="K29" s="541"/>
      <c r="L29" s="542"/>
      <c r="M29" s="352" t="s">
        <v>78</v>
      </c>
      <c r="N29" s="353" t="s">
        <v>79</v>
      </c>
      <c r="O29" s="540" t="s">
        <v>251</v>
      </c>
      <c r="P29" s="541"/>
      <c r="Q29" s="542"/>
      <c r="R29" s="199"/>
    </row>
    <row r="30" spans="1:18" ht="11.25" customHeight="1" x14ac:dyDescent="0.15">
      <c r="A30" s="400" t="s">
        <v>40</v>
      </c>
      <c r="B30" s="401">
        <v>14.592000000000001</v>
      </c>
      <c r="C30" s="139">
        <v>19.957999999999998</v>
      </c>
      <c r="D30" s="139">
        <v>23.547000000000001</v>
      </c>
      <c r="E30" s="497">
        <v>23.395</v>
      </c>
      <c r="F30" s="567"/>
      <c r="G30" s="401">
        <v>11.831</v>
      </c>
      <c r="H30" s="139">
        <v>14.013</v>
      </c>
      <c r="I30" s="139">
        <v>23.92</v>
      </c>
      <c r="J30" s="497">
        <v>28.370999999999999</v>
      </c>
      <c r="K30" s="568"/>
      <c r="L30" s="567"/>
      <c r="M30" s="401">
        <v>1.982</v>
      </c>
      <c r="N30" s="139">
        <v>3.4750000000000001</v>
      </c>
      <c r="O30" s="497">
        <v>6.6779999999999999</v>
      </c>
      <c r="P30" s="568"/>
      <c r="Q30" s="567"/>
      <c r="R30" s="199"/>
    </row>
    <row r="31" spans="1:18" ht="11.25" customHeight="1" x14ac:dyDescent="0.15">
      <c r="A31" s="402" t="s">
        <v>208</v>
      </c>
      <c r="B31" s="197" t="s">
        <v>80</v>
      </c>
      <c r="C31" s="111" t="s">
        <v>81</v>
      </c>
      <c r="D31" s="111" t="s">
        <v>260</v>
      </c>
      <c r="E31" s="111" t="s">
        <v>82</v>
      </c>
      <c r="F31" s="114" t="s">
        <v>83</v>
      </c>
      <c r="G31" s="197" t="s">
        <v>41</v>
      </c>
      <c r="H31" s="111" t="s">
        <v>84</v>
      </c>
      <c r="I31" s="111" t="s">
        <v>23</v>
      </c>
      <c r="J31" s="111" t="s">
        <v>46</v>
      </c>
      <c r="K31" s="111" t="s">
        <v>85</v>
      </c>
      <c r="L31" s="198" t="s">
        <v>83</v>
      </c>
      <c r="M31" s="197" t="s">
        <v>86</v>
      </c>
      <c r="N31" s="111" t="s">
        <v>47</v>
      </c>
      <c r="O31" s="111" t="s">
        <v>87</v>
      </c>
      <c r="P31" s="111" t="s">
        <v>88</v>
      </c>
      <c r="Q31" s="198" t="s">
        <v>84</v>
      </c>
      <c r="R31" s="199"/>
    </row>
    <row r="32" spans="1:18" ht="11.25" customHeight="1" x14ac:dyDescent="0.15">
      <c r="A32" s="402" t="s">
        <v>27</v>
      </c>
      <c r="B32" s="196">
        <v>25</v>
      </c>
      <c r="C32" s="108">
        <v>40</v>
      </c>
      <c r="D32" s="108">
        <v>30</v>
      </c>
      <c r="E32" s="108">
        <v>8</v>
      </c>
      <c r="F32" s="131">
        <v>8</v>
      </c>
      <c r="G32" s="196">
        <v>10</v>
      </c>
      <c r="H32" s="108">
        <v>800</v>
      </c>
      <c r="I32" s="108">
        <v>3600</v>
      </c>
      <c r="J32" s="108">
        <v>20</v>
      </c>
      <c r="K32" s="108">
        <v>15</v>
      </c>
      <c r="L32" s="194">
        <v>15</v>
      </c>
      <c r="M32" s="196">
        <v>210</v>
      </c>
      <c r="N32" s="108">
        <v>150</v>
      </c>
      <c r="O32" s="108">
        <v>100</v>
      </c>
      <c r="P32" s="108">
        <v>120</v>
      </c>
      <c r="Q32" s="194">
        <v>150</v>
      </c>
      <c r="R32" s="199"/>
    </row>
    <row r="33" spans="1:18" ht="11.25" customHeight="1" thickBot="1" x14ac:dyDescent="0.2">
      <c r="A33" s="403" t="s">
        <v>28</v>
      </c>
      <c r="B33" s="404">
        <v>124</v>
      </c>
      <c r="C33" s="383">
        <v>150</v>
      </c>
      <c r="D33" s="383">
        <v>62</v>
      </c>
      <c r="E33" s="383">
        <v>34</v>
      </c>
      <c r="F33" s="405">
        <v>30.3</v>
      </c>
      <c r="G33" s="404">
        <v>64</v>
      </c>
      <c r="H33" s="383">
        <v>436</v>
      </c>
      <c r="I33" s="383">
        <v>1440</v>
      </c>
      <c r="J33" s="383">
        <v>44</v>
      </c>
      <c r="K33" s="383">
        <v>43</v>
      </c>
      <c r="L33" s="406">
        <v>43</v>
      </c>
      <c r="M33" s="396">
        <v>130</v>
      </c>
      <c r="N33" s="396">
        <v>89</v>
      </c>
      <c r="O33" s="396">
        <v>84</v>
      </c>
      <c r="P33" s="396">
        <v>101</v>
      </c>
      <c r="Q33" s="407">
        <v>111</v>
      </c>
      <c r="R33" s="199"/>
    </row>
    <row r="34" spans="1:18" ht="7.5" customHeight="1" thickBot="1" x14ac:dyDescent="0.2">
      <c r="A34" s="371"/>
      <c r="B34" s="389"/>
      <c r="C34" s="389"/>
      <c r="D34" s="199"/>
      <c r="E34" s="199"/>
      <c r="F34" s="199"/>
      <c r="G34" s="389"/>
      <c r="H34" s="389"/>
      <c r="I34" s="389"/>
      <c r="J34" s="389"/>
      <c r="K34" s="199"/>
      <c r="L34" s="199"/>
      <c r="M34" s="199"/>
      <c r="N34" s="199"/>
      <c r="O34" s="199"/>
      <c r="P34" s="199"/>
      <c r="Q34" s="199"/>
      <c r="R34" s="199"/>
    </row>
    <row r="35" spans="1:18" ht="11.25" customHeight="1" thickBot="1" x14ac:dyDescent="0.2">
      <c r="A35" s="371"/>
      <c r="B35" s="554" t="s">
        <v>252</v>
      </c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60" t="s">
        <v>279</v>
      </c>
      <c r="N35" s="561"/>
      <c r="O35" s="561"/>
      <c r="P35" s="561"/>
      <c r="Q35" s="373"/>
      <c r="R35" s="349"/>
    </row>
    <row r="36" spans="1:18" ht="11.25" customHeight="1" thickBot="1" x14ac:dyDescent="0.2">
      <c r="A36" s="371"/>
      <c r="B36" s="352" t="s">
        <v>90</v>
      </c>
      <c r="C36" s="408" t="s">
        <v>91</v>
      </c>
      <c r="D36" s="353" t="s">
        <v>92</v>
      </c>
      <c r="E36" s="353" t="s">
        <v>93</v>
      </c>
      <c r="F36" s="353" t="s">
        <v>94</v>
      </c>
      <c r="G36" s="540" t="s">
        <v>253</v>
      </c>
      <c r="H36" s="541"/>
      <c r="I36" s="544"/>
      <c r="J36" s="540" t="s">
        <v>254</v>
      </c>
      <c r="K36" s="541"/>
      <c r="L36" s="541"/>
      <c r="M36" s="409" t="s">
        <v>280</v>
      </c>
      <c r="N36" s="410" t="s">
        <v>281</v>
      </c>
      <c r="O36" s="410" t="s">
        <v>282</v>
      </c>
      <c r="P36" s="411" t="s">
        <v>283</v>
      </c>
      <c r="Q36" s="373"/>
      <c r="R36" s="349"/>
    </row>
    <row r="37" spans="1:18" ht="11.25" customHeight="1" x14ac:dyDescent="0.15">
      <c r="A37" s="412" t="s">
        <v>40</v>
      </c>
      <c r="B37" s="138">
        <v>16.847999999999999</v>
      </c>
      <c r="C37" s="139">
        <v>19.788</v>
      </c>
      <c r="D37" s="139">
        <v>23.190999999999999</v>
      </c>
      <c r="E37" s="139">
        <v>23.431999999999999</v>
      </c>
      <c r="F37" s="139">
        <v>26.715</v>
      </c>
      <c r="G37" s="505">
        <v>36.21</v>
      </c>
      <c r="H37" s="562"/>
      <c r="I37" s="563"/>
      <c r="J37" s="493" t="s">
        <v>262</v>
      </c>
      <c r="K37" s="494"/>
      <c r="L37" s="494"/>
      <c r="M37" s="401" t="s">
        <v>116</v>
      </c>
      <c r="N37" s="139" t="s">
        <v>116</v>
      </c>
      <c r="O37" s="139" t="s">
        <v>116</v>
      </c>
      <c r="P37" s="413" t="s">
        <v>116</v>
      </c>
      <c r="Q37" s="373"/>
      <c r="R37" s="349"/>
    </row>
    <row r="38" spans="1:18" ht="11.25" customHeight="1" x14ac:dyDescent="0.15">
      <c r="A38" s="414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373"/>
      <c r="R38" s="349"/>
    </row>
    <row r="39" spans="1:18" ht="11.25" customHeight="1" x14ac:dyDescent="0.15">
      <c r="A39" s="414" t="s">
        <v>27</v>
      </c>
      <c r="B39" s="107">
        <v>200</v>
      </c>
      <c r="C39" s="108">
        <v>450</v>
      </c>
      <c r="D39" s="108">
        <v>500</v>
      </c>
      <c r="E39" s="108">
        <v>160</v>
      </c>
      <c r="F39" s="108">
        <v>1800</v>
      </c>
      <c r="G39" s="108">
        <v>800</v>
      </c>
      <c r="H39" s="108">
        <v>900</v>
      </c>
      <c r="I39" s="108">
        <v>800</v>
      </c>
      <c r="J39" s="108" t="s">
        <v>262</v>
      </c>
      <c r="K39" s="108" t="s">
        <v>261</v>
      </c>
      <c r="L39" s="131" t="s">
        <v>261</v>
      </c>
      <c r="M39" s="196">
        <v>550</v>
      </c>
      <c r="N39" s="108">
        <v>170</v>
      </c>
      <c r="O39" s="108">
        <v>1800</v>
      </c>
      <c r="P39" s="194" t="s">
        <v>262</v>
      </c>
      <c r="Q39" s="373"/>
      <c r="R39" s="349"/>
    </row>
    <row r="40" spans="1:18" ht="11.25" customHeight="1" thickBot="1" x14ac:dyDescent="0.2">
      <c r="A40" s="415" t="s">
        <v>28</v>
      </c>
      <c r="B40" s="300">
        <v>267</v>
      </c>
      <c r="C40" s="301">
        <v>411</v>
      </c>
      <c r="D40" s="301">
        <v>335</v>
      </c>
      <c r="E40" s="301">
        <v>193</v>
      </c>
      <c r="F40" s="302">
        <v>700</v>
      </c>
      <c r="G40" s="301">
        <v>366</v>
      </c>
      <c r="H40" s="301">
        <v>401</v>
      </c>
      <c r="I40" s="301">
        <v>347</v>
      </c>
      <c r="J40" s="113" t="s">
        <v>261</v>
      </c>
      <c r="K40" s="113" t="s">
        <v>261</v>
      </c>
      <c r="L40" s="132" t="s">
        <v>261</v>
      </c>
      <c r="M40" s="393">
        <v>316</v>
      </c>
      <c r="N40" s="383">
        <v>135</v>
      </c>
      <c r="O40" s="383">
        <v>632</v>
      </c>
      <c r="P40" s="416" t="s">
        <v>262</v>
      </c>
      <c r="Q40" s="373"/>
      <c r="R40" s="349"/>
    </row>
    <row r="41" spans="1:18" ht="7.5" customHeight="1" thickBot="1" x14ac:dyDescent="0.2">
      <c r="A41" s="371"/>
      <c r="B41" s="389"/>
      <c r="C41" s="389"/>
      <c r="D41" s="389"/>
      <c r="E41" s="199"/>
      <c r="F41" s="199"/>
      <c r="G41" s="389"/>
      <c r="H41" s="389"/>
      <c r="I41" s="389"/>
      <c r="J41" s="199"/>
      <c r="K41" s="199"/>
      <c r="L41" s="199"/>
      <c r="M41" s="199"/>
      <c r="N41" s="199"/>
      <c r="O41" s="199"/>
      <c r="P41" s="199"/>
      <c r="Q41" s="199"/>
      <c r="R41" s="373"/>
    </row>
    <row r="42" spans="1:18" ht="11.25" customHeight="1" x14ac:dyDescent="0.15">
      <c r="A42" s="371"/>
      <c r="B42" s="554" t="s">
        <v>255</v>
      </c>
      <c r="C42" s="555"/>
      <c r="D42" s="555"/>
      <c r="E42" s="555"/>
      <c r="F42" s="555"/>
      <c r="G42" s="555"/>
      <c r="H42" s="555"/>
      <c r="I42" s="556"/>
      <c r="J42" s="554" t="s">
        <v>256</v>
      </c>
      <c r="K42" s="555"/>
      <c r="L42" s="555"/>
      <c r="M42" s="555"/>
      <c r="N42" s="556"/>
      <c r="O42" s="199"/>
      <c r="P42" s="199"/>
      <c r="Q42" s="199"/>
      <c r="R42" s="373"/>
    </row>
    <row r="43" spans="1:18" ht="11.25" customHeight="1" thickBot="1" x14ac:dyDescent="0.2">
      <c r="A43" s="371"/>
      <c r="B43" s="352" t="s">
        <v>98</v>
      </c>
      <c r="C43" s="353" t="s">
        <v>99</v>
      </c>
      <c r="D43" s="353" t="s">
        <v>100</v>
      </c>
      <c r="E43" s="353" t="s">
        <v>101</v>
      </c>
      <c r="F43" s="353" t="s">
        <v>102</v>
      </c>
      <c r="G43" s="564" t="s">
        <v>257</v>
      </c>
      <c r="H43" s="565"/>
      <c r="I43" s="566"/>
      <c r="J43" s="352" t="s">
        <v>103</v>
      </c>
      <c r="K43" s="353" t="s">
        <v>104</v>
      </c>
      <c r="L43" s="540" t="s">
        <v>258</v>
      </c>
      <c r="M43" s="541"/>
      <c r="N43" s="542"/>
      <c r="O43" s="199"/>
      <c r="P43" s="199"/>
      <c r="Q43" s="199"/>
      <c r="R43" s="373"/>
    </row>
    <row r="44" spans="1:18" ht="11.25" customHeight="1" x14ac:dyDescent="0.15">
      <c r="A44" s="412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378">
        <v>4.9029999999999996</v>
      </c>
      <c r="K44" s="356">
        <v>10.742000000000001</v>
      </c>
      <c r="L44" s="493">
        <v>19.492000000000001</v>
      </c>
      <c r="M44" s="494"/>
      <c r="N44" s="548"/>
      <c r="O44" s="199"/>
      <c r="P44" s="199"/>
      <c r="Q44" s="199"/>
      <c r="R44" s="373"/>
    </row>
    <row r="45" spans="1:18" ht="11.25" customHeight="1" x14ac:dyDescent="0.15">
      <c r="A45" s="414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109" t="s">
        <v>105</v>
      </c>
      <c r="K45" s="111" t="s">
        <v>294</v>
      </c>
      <c r="L45" s="111" t="s">
        <v>322</v>
      </c>
      <c r="M45" s="111" t="s">
        <v>212</v>
      </c>
      <c r="N45" s="198" t="s">
        <v>296</v>
      </c>
      <c r="O45" s="199"/>
      <c r="P45" s="199"/>
      <c r="Q45" s="199"/>
      <c r="R45" s="373"/>
    </row>
    <row r="46" spans="1:18" ht="11.25" customHeight="1" x14ac:dyDescent="0.15">
      <c r="A46" s="414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12</v>
      </c>
      <c r="K46" s="108">
        <v>10</v>
      </c>
      <c r="L46" s="108">
        <v>12</v>
      </c>
      <c r="M46" s="108">
        <v>12</v>
      </c>
      <c r="N46" s="194">
        <v>12</v>
      </c>
      <c r="O46" s="199"/>
      <c r="P46" s="199"/>
      <c r="Q46" s="199"/>
      <c r="R46" s="373"/>
    </row>
    <row r="47" spans="1:18" ht="11.25" customHeight="1" thickBot="1" x14ac:dyDescent="0.2">
      <c r="A47" s="415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417">
        <v>70</v>
      </c>
      <c r="K47" s="396">
        <v>64</v>
      </c>
      <c r="L47" s="396">
        <v>57</v>
      </c>
      <c r="M47" s="396">
        <v>57</v>
      </c>
      <c r="N47" s="418">
        <v>57</v>
      </c>
      <c r="O47" s="199"/>
      <c r="P47" s="199"/>
      <c r="Q47" s="199"/>
      <c r="R47" s="373"/>
    </row>
    <row r="48" spans="1:18" ht="7.5" customHeight="1" thickBot="1" x14ac:dyDescent="0.2">
      <c r="A48" s="371"/>
      <c r="B48" s="389"/>
      <c r="C48" s="38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373"/>
    </row>
    <row r="49" spans="1:18" ht="11.25" customHeight="1" x14ac:dyDescent="0.15">
      <c r="A49" s="371"/>
      <c r="B49" s="554" t="s">
        <v>259</v>
      </c>
      <c r="C49" s="555"/>
      <c r="D49" s="555"/>
      <c r="E49" s="556"/>
      <c r="F49" s="554" t="s">
        <v>109</v>
      </c>
      <c r="G49" s="555"/>
      <c r="H49" s="555"/>
      <c r="I49" s="555"/>
      <c r="J49" s="555"/>
      <c r="K49" s="556"/>
      <c r="L49" s="199"/>
      <c r="M49" s="557" t="s">
        <v>228</v>
      </c>
      <c r="N49" s="558"/>
      <c r="O49" s="558"/>
      <c r="P49" s="558"/>
      <c r="Q49" s="558"/>
      <c r="R49" s="559"/>
    </row>
    <row r="50" spans="1:18" ht="11.25" customHeight="1" thickBot="1" x14ac:dyDescent="0.2">
      <c r="A50" s="371"/>
      <c r="B50" s="352" t="s">
        <v>110</v>
      </c>
      <c r="C50" s="540" t="s">
        <v>285</v>
      </c>
      <c r="D50" s="541"/>
      <c r="E50" s="542"/>
      <c r="F50" s="543" t="s">
        <v>111</v>
      </c>
      <c r="G50" s="541"/>
      <c r="H50" s="544"/>
      <c r="I50" s="540" t="s">
        <v>112</v>
      </c>
      <c r="J50" s="541"/>
      <c r="K50" s="542"/>
      <c r="L50" s="199"/>
      <c r="M50" s="545" t="s">
        <v>229</v>
      </c>
      <c r="N50" s="546"/>
      <c r="O50" s="546"/>
      <c r="P50" s="546"/>
      <c r="Q50" s="546"/>
      <c r="R50" s="547"/>
    </row>
    <row r="51" spans="1:18" ht="11.25" customHeight="1" thickBot="1" x14ac:dyDescent="0.2">
      <c r="A51" s="400" t="s">
        <v>40</v>
      </c>
      <c r="B51" s="355" t="s">
        <v>29</v>
      </c>
      <c r="C51" s="493">
        <v>11.69</v>
      </c>
      <c r="D51" s="494"/>
      <c r="E51" s="548"/>
      <c r="F51" s="549">
        <v>14.685</v>
      </c>
      <c r="G51" s="494"/>
      <c r="H51" s="550"/>
      <c r="I51" s="493">
        <v>6.3049999999999997</v>
      </c>
      <c r="J51" s="494"/>
      <c r="K51" s="548"/>
      <c r="L51" s="199"/>
      <c r="M51" s="551" t="s">
        <v>263</v>
      </c>
      <c r="N51" s="552"/>
      <c r="O51" s="552"/>
      <c r="P51" s="552"/>
      <c r="Q51" s="552"/>
      <c r="R51" s="553"/>
    </row>
    <row r="52" spans="1:18" ht="11.25" customHeight="1" x14ac:dyDescent="0.15">
      <c r="A52" s="402" t="s">
        <v>12</v>
      </c>
      <c r="B52" s="197" t="s">
        <v>106</v>
      </c>
      <c r="C52" s="111" t="s">
        <v>265</v>
      </c>
      <c r="D52" s="111" t="s">
        <v>21</v>
      </c>
      <c r="E52" s="198" t="s">
        <v>22</v>
      </c>
      <c r="F52" s="197" t="s">
        <v>284</v>
      </c>
      <c r="G52" s="419" t="s">
        <v>113</v>
      </c>
      <c r="H52" s="111" t="s">
        <v>50</v>
      </c>
      <c r="I52" s="111" t="s">
        <v>24</v>
      </c>
      <c r="J52" s="111" t="s">
        <v>114</v>
      </c>
      <c r="K52" s="198" t="s">
        <v>84</v>
      </c>
      <c r="L52" s="199"/>
      <c r="M52" s="460" t="s">
        <v>401</v>
      </c>
      <c r="N52" s="460"/>
      <c r="O52" s="460"/>
      <c r="P52" s="460"/>
      <c r="Q52" s="460"/>
      <c r="R52" s="460"/>
    </row>
    <row r="53" spans="1:18" ht="11.25" customHeight="1" x14ac:dyDescent="0.15">
      <c r="A53" s="402" t="s">
        <v>27</v>
      </c>
      <c r="B53" s="355" t="s">
        <v>29</v>
      </c>
      <c r="C53" s="108">
        <v>160</v>
      </c>
      <c r="D53" s="131">
        <v>140</v>
      </c>
      <c r="E53" s="379" t="s">
        <v>29</v>
      </c>
      <c r="F53" s="107">
        <v>95</v>
      </c>
      <c r="G53" s="107">
        <v>100</v>
      </c>
      <c r="H53" s="107">
        <v>100</v>
      </c>
      <c r="I53" s="108">
        <v>50</v>
      </c>
      <c r="J53" s="108">
        <v>60</v>
      </c>
      <c r="K53" s="194">
        <v>60</v>
      </c>
      <c r="L53" s="19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403" t="s">
        <v>28</v>
      </c>
      <c r="B54" s="363" t="s">
        <v>29</v>
      </c>
      <c r="C54" s="396">
        <v>129</v>
      </c>
      <c r="D54" s="396">
        <v>135</v>
      </c>
      <c r="E54" s="407" t="s">
        <v>29</v>
      </c>
      <c r="F54" s="326">
        <v>89</v>
      </c>
      <c r="G54" s="417">
        <v>87</v>
      </c>
      <c r="H54" s="420">
        <v>88</v>
      </c>
      <c r="I54" s="394">
        <v>57.1</v>
      </c>
      <c r="J54" s="394">
        <v>57.2</v>
      </c>
      <c r="K54" s="395">
        <v>57.2</v>
      </c>
      <c r="L54" s="199"/>
      <c r="M54" s="461"/>
      <c r="N54" s="461"/>
      <c r="O54" s="461"/>
      <c r="P54" s="461"/>
      <c r="Q54" s="461"/>
      <c r="R54" s="461"/>
    </row>
    <row r="55" spans="1:18" ht="23.25" customHeight="1" x14ac:dyDescent="0.15">
      <c r="A55" s="349"/>
      <c r="B55" s="349"/>
      <c r="C55" s="349"/>
      <c r="D55" s="349"/>
      <c r="E55" s="349"/>
      <c r="F55" s="371"/>
      <c r="G55" s="349"/>
      <c r="H55" s="349"/>
      <c r="I55" s="349"/>
      <c r="J55" s="349"/>
      <c r="K55" s="349"/>
      <c r="L55" s="349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Normal="10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>
      <c r="A1" s="349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ht="11.25" customHeight="1" x14ac:dyDescent="0.1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1.25" customHeight="1" x14ac:dyDescent="0.15">
      <c r="A3" s="349"/>
      <c r="B3" s="349"/>
      <c r="C3" s="349" t="s">
        <v>115</v>
      </c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1.25" customHeight="1" x14ac:dyDescent="0.15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ht="11.25" customHeight="1" x14ac:dyDescent="0.15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</row>
    <row r="6" spans="1:18" ht="11.25" customHeight="1" thickBot="1" x14ac:dyDescent="0.2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</row>
    <row r="7" spans="1:18" ht="11.25" customHeight="1" x14ac:dyDescent="0.15">
      <c r="A7" s="350" t="s">
        <v>0</v>
      </c>
      <c r="B7" s="554" t="s">
        <v>230</v>
      </c>
      <c r="C7" s="572"/>
      <c r="D7" s="572"/>
      <c r="E7" s="572"/>
      <c r="F7" s="572"/>
      <c r="G7" s="573"/>
      <c r="H7" s="554" t="s">
        <v>231</v>
      </c>
      <c r="I7" s="572"/>
      <c r="J7" s="572"/>
      <c r="K7" s="572"/>
      <c r="L7" s="572"/>
      <c r="M7" s="573"/>
      <c r="N7" s="554" t="s">
        <v>232</v>
      </c>
      <c r="O7" s="572"/>
      <c r="P7" s="572"/>
      <c r="Q7" s="572"/>
      <c r="R7" s="573"/>
    </row>
    <row r="8" spans="1:18" ht="11.25" customHeight="1" thickBot="1" x14ac:dyDescent="0.2">
      <c r="A8" s="351">
        <v>44508</v>
      </c>
      <c r="B8" s="352" t="s">
        <v>4</v>
      </c>
      <c r="C8" s="353" t="s">
        <v>5</v>
      </c>
      <c r="D8" s="353" t="s">
        <v>6</v>
      </c>
      <c r="E8" s="540" t="s">
        <v>233</v>
      </c>
      <c r="F8" s="541"/>
      <c r="G8" s="542"/>
      <c r="H8" s="352" t="s">
        <v>7</v>
      </c>
      <c r="I8" s="353" t="s">
        <v>8</v>
      </c>
      <c r="J8" s="353" t="s">
        <v>9</v>
      </c>
      <c r="K8" s="540" t="s">
        <v>234</v>
      </c>
      <c r="L8" s="541"/>
      <c r="M8" s="542"/>
      <c r="N8" s="352" t="s">
        <v>10</v>
      </c>
      <c r="O8" s="353" t="s">
        <v>11</v>
      </c>
      <c r="P8" s="540" t="s">
        <v>286</v>
      </c>
      <c r="Q8" s="541"/>
      <c r="R8" s="542"/>
    </row>
    <row r="9" spans="1:18" ht="11.25" customHeight="1" x14ac:dyDescent="0.15">
      <c r="A9" s="354" t="s">
        <v>289</v>
      </c>
      <c r="B9" s="355" t="s">
        <v>29</v>
      </c>
      <c r="C9" s="356" t="s">
        <v>29</v>
      </c>
      <c r="D9" s="356">
        <v>13.773999999999999</v>
      </c>
      <c r="E9" s="493">
        <v>15.561999999999999</v>
      </c>
      <c r="F9" s="494"/>
      <c r="G9" s="548"/>
      <c r="H9" s="421" t="s">
        <v>29</v>
      </c>
      <c r="I9" s="358" t="s">
        <v>29</v>
      </c>
      <c r="J9" s="356">
        <v>11.792999999999999</v>
      </c>
      <c r="K9" s="493">
        <v>15.787000000000001</v>
      </c>
      <c r="L9" s="494"/>
      <c r="M9" s="548"/>
      <c r="N9" s="355" t="s">
        <v>29</v>
      </c>
      <c r="O9" s="356">
        <v>16.164000000000001</v>
      </c>
      <c r="P9" s="493">
        <v>23.469000000000001</v>
      </c>
      <c r="Q9" s="494"/>
      <c r="R9" s="548"/>
    </row>
    <row r="10" spans="1:18" ht="11.25" customHeight="1" x14ac:dyDescent="0.15">
      <c r="A10" s="359" t="s">
        <v>12</v>
      </c>
      <c r="B10" s="197" t="s">
        <v>13</v>
      </c>
      <c r="C10" s="111" t="s">
        <v>14</v>
      </c>
      <c r="D10" s="111" t="s">
        <v>210</v>
      </c>
      <c r="E10" s="111" t="s">
        <v>16</v>
      </c>
      <c r="F10" s="111" t="s">
        <v>296</v>
      </c>
      <c r="G10" s="198" t="s">
        <v>18</v>
      </c>
      <c r="H10" s="360" t="s">
        <v>19</v>
      </c>
      <c r="I10" s="361" t="s">
        <v>20</v>
      </c>
      <c r="J10" s="111" t="s">
        <v>272</v>
      </c>
      <c r="K10" s="111" t="s">
        <v>290</v>
      </c>
      <c r="L10" s="111" t="s">
        <v>22</v>
      </c>
      <c r="M10" s="198" t="s">
        <v>23</v>
      </c>
      <c r="N10" s="197" t="s">
        <v>24</v>
      </c>
      <c r="O10" s="111" t="s">
        <v>210</v>
      </c>
      <c r="P10" s="111" t="s">
        <v>291</v>
      </c>
      <c r="Q10" s="111" t="s">
        <v>25</v>
      </c>
      <c r="R10" s="198" t="s">
        <v>26</v>
      </c>
    </row>
    <row r="11" spans="1:18" ht="11.25" customHeight="1" x14ac:dyDescent="0.15">
      <c r="A11" s="359" t="s">
        <v>27</v>
      </c>
      <c r="B11" s="196" t="s">
        <v>29</v>
      </c>
      <c r="C11" s="108" t="s">
        <v>29</v>
      </c>
      <c r="D11" s="108">
        <v>950</v>
      </c>
      <c r="E11" s="108">
        <v>800</v>
      </c>
      <c r="F11" s="108">
        <v>800</v>
      </c>
      <c r="G11" s="194">
        <v>700</v>
      </c>
      <c r="H11" s="196" t="s">
        <v>29</v>
      </c>
      <c r="I11" s="108" t="s">
        <v>29</v>
      </c>
      <c r="J11" s="108">
        <v>330</v>
      </c>
      <c r="K11" s="108">
        <v>150</v>
      </c>
      <c r="L11" s="108">
        <v>150</v>
      </c>
      <c r="M11" s="194">
        <v>150</v>
      </c>
      <c r="N11" s="196" t="s">
        <v>316</v>
      </c>
      <c r="O11" s="108">
        <v>150</v>
      </c>
      <c r="P11" s="108">
        <v>100</v>
      </c>
      <c r="Q11" s="108">
        <v>420</v>
      </c>
      <c r="R11" s="194" t="s">
        <v>29</v>
      </c>
    </row>
    <row r="12" spans="1:18" ht="11.25" customHeight="1" thickBot="1" x14ac:dyDescent="0.2">
      <c r="A12" s="362" t="s">
        <v>28</v>
      </c>
      <c r="B12" s="363" t="s">
        <v>29</v>
      </c>
      <c r="C12" s="364" t="s">
        <v>29</v>
      </c>
      <c r="D12" s="365">
        <v>278</v>
      </c>
      <c r="E12" s="366">
        <v>391</v>
      </c>
      <c r="F12" s="366">
        <v>392</v>
      </c>
      <c r="G12" s="367">
        <v>393</v>
      </c>
      <c r="H12" s="368" t="s">
        <v>29</v>
      </c>
      <c r="I12" s="365" t="s">
        <v>29</v>
      </c>
      <c r="J12" s="365">
        <v>166</v>
      </c>
      <c r="K12" s="366">
        <v>126.1</v>
      </c>
      <c r="L12" s="366">
        <v>126.1</v>
      </c>
      <c r="M12" s="369">
        <v>128.30000000000001</v>
      </c>
      <c r="N12" s="368" t="s">
        <v>29</v>
      </c>
      <c r="O12" s="365">
        <v>91.7</v>
      </c>
      <c r="P12" s="365">
        <v>91</v>
      </c>
      <c r="Q12" s="365">
        <v>206</v>
      </c>
      <c r="R12" s="370" t="s">
        <v>29</v>
      </c>
    </row>
    <row r="13" spans="1:18" ht="7.5" customHeight="1" thickBot="1" x14ac:dyDescent="0.2">
      <c r="A13" s="371"/>
      <c r="B13" s="372"/>
      <c r="C13" s="372"/>
      <c r="D13" s="372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373"/>
    </row>
    <row r="14" spans="1:18" ht="11.25" customHeight="1" x14ac:dyDescent="0.15">
      <c r="A14" s="371"/>
      <c r="B14" s="554" t="s">
        <v>292</v>
      </c>
      <c r="C14" s="555"/>
      <c r="D14" s="555"/>
      <c r="E14" s="555"/>
      <c r="F14" s="555"/>
      <c r="G14" s="555"/>
      <c r="H14" s="556"/>
      <c r="I14" s="554" t="s">
        <v>235</v>
      </c>
      <c r="J14" s="555"/>
      <c r="K14" s="555"/>
      <c r="L14" s="555"/>
      <c r="M14" s="555"/>
      <c r="N14" s="556"/>
      <c r="O14" s="554" t="s">
        <v>236</v>
      </c>
      <c r="P14" s="555"/>
      <c r="Q14" s="556"/>
      <c r="R14" s="373"/>
    </row>
    <row r="15" spans="1:18" ht="11.25" customHeight="1" thickBot="1" x14ac:dyDescent="0.2">
      <c r="A15" s="371"/>
      <c r="B15" s="352" t="s">
        <v>33</v>
      </c>
      <c r="C15" s="353" t="s">
        <v>363</v>
      </c>
      <c r="D15" s="353" t="s">
        <v>35</v>
      </c>
      <c r="E15" s="353" t="s">
        <v>36</v>
      </c>
      <c r="F15" s="540" t="s">
        <v>237</v>
      </c>
      <c r="G15" s="541"/>
      <c r="H15" s="542"/>
      <c r="I15" s="352" t="s">
        <v>264</v>
      </c>
      <c r="J15" s="353" t="s">
        <v>287</v>
      </c>
      <c r="K15" s="353" t="s">
        <v>39</v>
      </c>
      <c r="L15" s="540" t="s">
        <v>238</v>
      </c>
      <c r="M15" s="541"/>
      <c r="N15" s="542"/>
      <c r="O15" s="543" t="s">
        <v>239</v>
      </c>
      <c r="P15" s="544"/>
      <c r="Q15" s="374" t="s">
        <v>207</v>
      </c>
      <c r="R15" s="373"/>
    </row>
    <row r="16" spans="1:18" ht="11.25" customHeight="1" x14ac:dyDescent="0.15">
      <c r="A16" s="354" t="s">
        <v>40</v>
      </c>
      <c r="B16" s="356">
        <v>3.915</v>
      </c>
      <c r="C16" s="375">
        <v>10.067</v>
      </c>
      <c r="D16" s="422">
        <v>19.314</v>
      </c>
      <c r="E16" s="356">
        <v>21.324999999999999</v>
      </c>
      <c r="F16" s="493">
        <v>22.503</v>
      </c>
      <c r="G16" s="494"/>
      <c r="H16" s="548"/>
      <c r="I16" s="355">
        <v>7.8929999999999998</v>
      </c>
      <c r="J16" s="356">
        <v>16.556999999999999</v>
      </c>
      <c r="K16" s="356">
        <v>19.785</v>
      </c>
      <c r="L16" s="569">
        <v>20.035</v>
      </c>
      <c r="M16" s="570"/>
      <c r="N16" s="571"/>
      <c r="O16" s="549">
        <v>14.27</v>
      </c>
      <c r="P16" s="550"/>
      <c r="Q16" s="379">
        <v>12.164</v>
      </c>
      <c r="R16" s="373"/>
    </row>
    <row r="17" spans="1:18" ht="11.25" customHeight="1" x14ac:dyDescent="0.15">
      <c r="A17" s="359" t="s">
        <v>12</v>
      </c>
      <c r="B17" s="197" t="s">
        <v>271</v>
      </c>
      <c r="C17" s="380" t="s">
        <v>41</v>
      </c>
      <c r="D17" s="109" t="s">
        <v>323</v>
      </c>
      <c r="E17" s="111" t="s">
        <v>43</v>
      </c>
      <c r="F17" s="111" t="s">
        <v>44</v>
      </c>
      <c r="G17" s="111" t="s">
        <v>45</v>
      </c>
      <c r="H17" s="198" t="s">
        <v>46</v>
      </c>
      <c r="I17" s="197" t="s">
        <v>47</v>
      </c>
      <c r="J17" s="111" t="s">
        <v>48</v>
      </c>
      <c r="K17" s="111" t="s">
        <v>22</v>
      </c>
      <c r="L17" s="111" t="s">
        <v>49</v>
      </c>
      <c r="M17" s="111" t="s">
        <v>44</v>
      </c>
      <c r="N17" s="114" t="s">
        <v>46</v>
      </c>
      <c r="O17" s="381" t="s">
        <v>43</v>
      </c>
      <c r="P17" s="382" t="s">
        <v>206</v>
      </c>
      <c r="Q17" s="198" t="s">
        <v>50</v>
      </c>
      <c r="R17" s="373"/>
    </row>
    <row r="18" spans="1:18" ht="11.25" customHeight="1" x14ac:dyDescent="0.15">
      <c r="A18" s="359" t="s">
        <v>27</v>
      </c>
      <c r="B18" s="108">
        <v>8</v>
      </c>
      <c r="C18" s="195">
        <v>10</v>
      </c>
      <c r="D18" s="107">
        <v>4000</v>
      </c>
      <c r="E18" s="108">
        <v>2600</v>
      </c>
      <c r="F18" s="108">
        <v>35</v>
      </c>
      <c r="G18" s="108">
        <v>40</v>
      </c>
      <c r="H18" s="194">
        <v>30</v>
      </c>
      <c r="I18" s="108">
        <v>25</v>
      </c>
      <c r="J18" s="108">
        <v>230</v>
      </c>
      <c r="K18" s="108">
        <v>2500</v>
      </c>
      <c r="L18" s="108">
        <v>10</v>
      </c>
      <c r="M18" s="108">
        <v>10</v>
      </c>
      <c r="N18" s="108">
        <v>10</v>
      </c>
      <c r="O18" s="196">
        <v>380</v>
      </c>
      <c r="P18" s="108">
        <v>380</v>
      </c>
      <c r="Q18" s="194">
        <v>150</v>
      </c>
      <c r="R18" s="373"/>
    </row>
    <row r="19" spans="1:18" ht="11.25" customHeight="1" thickBot="1" x14ac:dyDescent="0.2">
      <c r="A19" s="362" t="s">
        <v>28</v>
      </c>
      <c r="B19" s="383">
        <v>40.200000000000003</v>
      </c>
      <c r="C19" s="383">
        <v>78.2</v>
      </c>
      <c r="D19" s="383">
        <v>1348</v>
      </c>
      <c r="E19" s="383">
        <v>941</v>
      </c>
      <c r="F19" s="384">
        <v>39.700000000000003</v>
      </c>
      <c r="G19" s="384">
        <v>39.799999999999997</v>
      </c>
      <c r="H19" s="385">
        <v>40.9</v>
      </c>
      <c r="I19" s="383">
        <v>92.2</v>
      </c>
      <c r="J19" s="383">
        <v>206</v>
      </c>
      <c r="K19" s="383">
        <v>855</v>
      </c>
      <c r="L19" s="384">
        <v>39.299999999999997</v>
      </c>
      <c r="M19" s="384">
        <v>39.1</v>
      </c>
      <c r="N19" s="386">
        <v>42.4</v>
      </c>
      <c r="O19" s="387">
        <v>240</v>
      </c>
      <c r="P19" s="384">
        <v>240</v>
      </c>
      <c r="Q19" s="388">
        <v>158.5</v>
      </c>
      <c r="R19" s="373"/>
    </row>
    <row r="20" spans="1:18" ht="7.5" customHeight="1" thickBot="1" x14ac:dyDescent="0.2">
      <c r="A20" s="371"/>
      <c r="B20" s="372"/>
      <c r="C20" s="372"/>
      <c r="D20" s="199"/>
      <c r="E20" s="199"/>
      <c r="F20" s="199"/>
      <c r="G20" s="389"/>
      <c r="H20" s="389"/>
      <c r="I20" s="389"/>
      <c r="J20" s="389"/>
      <c r="K20" s="199"/>
      <c r="L20" s="199"/>
      <c r="M20" s="199"/>
      <c r="N20" s="199"/>
      <c r="O20" s="199"/>
      <c r="P20" s="199"/>
      <c r="Q20" s="390"/>
      <c r="R20" s="373"/>
    </row>
    <row r="21" spans="1:18" ht="11.25" customHeight="1" x14ac:dyDescent="0.15">
      <c r="A21" s="371"/>
      <c r="B21" s="554" t="s">
        <v>240</v>
      </c>
      <c r="C21" s="555"/>
      <c r="D21" s="555"/>
      <c r="E21" s="556"/>
      <c r="F21" s="554" t="s">
        <v>241</v>
      </c>
      <c r="G21" s="555"/>
      <c r="H21" s="555"/>
      <c r="I21" s="555"/>
      <c r="J21" s="556"/>
      <c r="K21" s="554" t="s">
        <v>334</v>
      </c>
      <c r="L21" s="555"/>
      <c r="M21" s="555"/>
      <c r="N21" s="555"/>
      <c r="O21" s="555"/>
      <c r="P21" s="555"/>
      <c r="Q21" s="556"/>
      <c r="R21" s="373"/>
    </row>
    <row r="22" spans="1:18" ht="11.25" customHeight="1" thickBot="1" x14ac:dyDescent="0.2">
      <c r="A22" s="371"/>
      <c r="B22" s="352" t="s">
        <v>54</v>
      </c>
      <c r="C22" s="540" t="s">
        <v>243</v>
      </c>
      <c r="D22" s="541"/>
      <c r="E22" s="542"/>
      <c r="F22" s="352" t="s">
        <v>55</v>
      </c>
      <c r="G22" s="353" t="s">
        <v>56</v>
      </c>
      <c r="H22" s="540" t="s">
        <v>244</v>
      </c>
      <c r="I22" s="541"/>
      <c r="J22" s="542"/>
      <c r="K22" s="352" t="s">
        <v>57</v>
      </c>
      <c r="L22" s="353" t="s">
        <v>58</v>
      </c>
      <c r="M22" s="353" t="s">
        <v>59</v>
      </c>
      <c r="N22" s="353" t="s">
        <v>60</v>
      </c>
      <c r="O22" s="540" t="s">
        <v>245</v>
      </c>
      <c r="P22" s="541"/>
      <c r="Q22" s="542"/>
      <c r="R22" s="373"/>
    </row>
    <row r="23" spans="1:18" ht="11.25" customHeight="1" x14ac:dyDescent="0.15">
      <c r="A23" s="354" t="s">
        <v>40</v>
      </c>
      <c r="B23" s="355">
        <v>5.7409999999999997</v>
      </c>
      <c r="C23" s="493">
        <v>8.61</v>
      </c>
      <c r="D23" s="494"/>
      <c r="E23" s="548"/>
      <c r="F23" s="355">
        <v>6.0170000000000003</v>
      </c>
      <c r="G23" s="356">
        <v>7.4340000000000002</v>
      </c>
      <c r="H23" s="493">
        <v>6.2119999999999997</v>
      </c>
      <c r="I23" s="494"/>
      <c r="J23" s="548"/>
      <c r="K23" s="355" t="s">
        <v>116</v>
      </c>
      <c r="L23" s="356">
        <v>30.640999999999998</v>
      </c>
      <c r="M23" s="391">
        <v>28.155000000000001</v>
      </c>
      <c r="N23" s="356">
        <v>33.831000000000003</v>
      </c>
      <c r="O23" s="493">
        <v>39.709000000000003</v>
      </c>
      <c r="P23" s="494"/>
      <c r="Q23" s="548"/>
      <c r="R23" s="392"/>
    </row>
    <row r="24" spans="1:18" ht="11.25" customHeight="1" x14ac:dyDescent="0.15">
      <c r="A24" s="359" t="s">
        <v>12</v>
      </c>
      <c r="B24" s="197" t="s">
        <v>61</v>
      </c>
      <c r="C24" s="111" t="s">
        <v>62</v>
      </c>
      <c r="D24" s="111" t="s">
        <v>63</v>
      </c>
      <c r="E24" s="198" t="s">
        <v>64</v>
      </c>
      <c r="F24" s="197" t="s">
        <v>293</v>
      </c>
      <c r="G24" s="111" t="s">
        <v>294</v>
      </c>
      <c r="H24" s="111" t="s">
        <v>290</v>
      </c>
      <c r="I24" s="111" t="s">
        <v>295</v>
      </c>
      <c r="J24" s="114" t="s">
        <v>23</v>
      </c>
      <c r="K24" s="197" t="s">
        <v>63</v>
      </c>
      <c r="L24" s="111" t="s">
        <v>65</v>
      </c>
      <c r="M24" s="111" t="s">
        <v>46</v>
      </c>
      <c r="N24" s="111" t="s">
        <v>335</v>
      </c>
      <c r="O24" s="111" t="s">
        <v>67</v>
      </c>
      <c r="P24" s="111" t="s">
        <v>68</v>
      </c>
      <c r="Q24" s="198" t="s">
        <v>69</v>
      </c>
      <c r="R24" s="373"/>
    </row>
    <row r="25" spans="1:18" ht="11.25" customHeight="1" x14ac:dyDescent="0.15">
      <c r="A25" s="359" t="s">
        <v>27</v>
      </c>
      <c r="B25" s="196">
        <v>30</v>
      </c>
      <c r="C25" s="108">
        <v>20</v>
      </c>
      <c r="D25" s="108">
        <v>20</v>
      </c>
      <c r="E25" s="194">
        <v>15</v>
      </c>
      <c r="F25" s="196">
        <v>280</v>
      </c>
      <c r="G25" s="108">
        <v>500</v>
      </c>
      <c r="H25" s="108">
        <v>15</v>
      </c>
      <c r="I25" s="108">
        <v>30</v>
      </c>
      <c r="J25" s="131">
        <v>40</v>
      </c>
      <c r="K25" s="196" t="s">
        <v>116</v>
      </c>
      <c r="L25" s="108">
        <v>900</v>
      </c>
      <c r="M25" s="118">
        <v>2700</v>
      </c>
      <c r="N25" s="108">
        <v>1900</v>
      </c>
      <c r="O25" s="108">
        <v>10</v>
      </c>
      <c r="P25" s="108">
        <v>10</v>
      </c>
      <c r="Q25" s="194">
        <v>10</v>
      </c>
      <c r="R25" s="373"/>
    </row>
    <row r="26" spans="1:18" ht="11.25" customHeight="1" thickBot="1" x14ac:dyDescent="0.2">
      <c r="A26" s="362" t="s">
        <v>28</v>
      </c>
      <c r="B26" s="393">
        <v>60.1</v>
      </c>
      <c r="C26" s="394">
        <v>53.1</v>
      </c>
      <c r="D26" s="394">
        <v>53.2</v>
      </c>
      <c r="E26" s="395">
        <v>52.9</v>
      </c>
      <c r="F26" s="393">
        <v>148.4</v>
      </c>
      <c r="G26" s="396">
        <v>223</v>
      </c>
      <c r="H26" s="394">
        <v>41.5</v>
      </c>
      <c r="I26" s="394">
        <v>42.4</v>
      </c>
      <c r="J26" s="397">
        <v>48.4</v>
      </c>
      <c r="K26" s="398" t="s">
        <v>116</v>
      </c>
      <c r="L26" s="396">
        <v>289</v>
      </c>
      <c r="M26" s="399">
        <v>1592</v>
      </c>
      <c r="N26" s="396">
        <v>699</v>
      </c>
      <c r="O26" s="394">
        <v>32.5</v>
      </c>
      <c r="P26" s="394">
        <v>31.8</v>
      </c>
      <c r="Q26" s="395">
        <v>31.4</v>
      </c>
      <c r="R26" s="373"/>
    </row>
    <row r="27" spans="1:18" ht="7.5" customHeight="1" thickBot="1" x14ac:dyDescent="0.2">
      <c r="A27" s="371"/>
      <c r="B27" s="389"/>
      <c r="C27" s="389"/>
      <c r="D27" s="389"/>
      <c r="E27" s="199"/>
      <c r="F27" s="199"/>
      <c r="G27" s="199"/>
      <c r="H27" s="389"/>
      <c r="I27" s="199"/>
      <c r="J27" s="199"/>
      <c r="K27" s="199"/>
      <c r="L27" s="199"/>
      <c r="M27" s="199"/>
      <c r="N27" s="199"/>
      <c r="O27" s="199"/>
      <c r="P27" s="199"/>
      <c r="Q27" s="199"/>
      <c r="R27" s="199"/>
    </row>
    <row r="28" spans="1:18" ht="11.25" customHeight="1" x14ac:dyDescent="0.15">
      <c r="A28" s="371"/>
      <c r="B28" s="554" t="s">
        <v>246</v>
      </c>
      <c r="C28" s="555"/>
      <c r="D28" s="555"/>
      <c r="E28" s="555"/>
      <c r="F28" s="556"/>
      <c r="G28" s="554" t="s">
        <v>247</v>
      </c>
      <c r="H28" s="555"/>
      <c r="I28" s="555"/>
      <c r="J28" s="555"/>
      <c r="K28" s="555"/>
      <c r="L28" s="556"/>
      <c r="M28" s="554" t="s">
        <v>248</v>
      </c>
      <c r="N28" s="555"/>
      <c r="O28" s="555"/>
      <c r="P28" s="555"/>
      <c r="Q28" s="556"/>
      <c r="R28" s="199"/>
    </row>
    <row r="29" spans="1:18" ht="11.25" customHeight="1" thickBot="1" x14ac:dyDescent="0.2">
      <c r="A29" s="371"/>
      <c r="B29" s="352" t="s">
        <v>72</v>
      </c>
      <c r="C29" s="353" t="s">
        <v>73</v>
      </c>
      <c r="D29" s="353" t="s">
        <v>74</v>
      </c>
      <c r="E29" s="540" t="s">
        <v>249</v>
      </c>
      <c r="F29" s="542"/>
      <c r="G29" s="352" t="s">
        <v>75</v>
      </c>
      <c r="H29" s="353" t="s">
        <v>76</v>
      </c>
      <c r="I29" s="353" t="s">
        <v>77</v>
      </c>
      <c r="J29" s="540" t="s">
        <v>250</v>
      </c>
      <c r="K29" s="541"/>
      <c r="L29" s="542"/>
      <c r="M29" s="352" t="s">
        <v>78</v>
      </c>
      <c r="N29" s="353" t="s">
        <v>79</v>
      </c>
      <c r="O29" s="540" t="s">
        <v>251</v>
      </c>
      <c r="P29" s="541"/>
      <c r="Q29" s="542"/>
      <c r="R29" s="199"/>
    </row>
    <row r="30" spans="1:18" ht="11.25" customHeight="1" x14ac:dyDescent="0.15">
      <c r="A30" s="400" t="s">
        <v>40</v>
      </c>
      <c r="B30" s="401">
        <v>14.602</v>
      </c>
      <c r="C30" s="139">
        <v>20.003</v>
      </c>
      <c r="D30" s="139">
        <v>23.481000000000002</v>
      </c>
      <c r="E30" s="497">
        <v>23.033000000000001</v>
      </c>
      <c r="F30" s="567"/>
      <c r="G30" s="401">
        <v>11.877000000000001</v>
      </c>
      <c r="H30" s="139">
        <v>13.996</v>
      </c>
      <c r="I30" s="139">
        <v>23.977</v>
      </c>
      <c r="J30" s="497">
        <v>28.181000000000001</v>
      </c>
      <c r="K30" s="568"/>
      <c r="L30" s="567"/>
      <c r="M30" s="401">
        <v>2.48</v>
      </c>
      <c r="N30" s="139">
        <v>3.4279999999999999</v>
      </c>
      <c r="O30" s="497">
        <v>5.7439999999999998</v>
      </c>
      <c r="P30" s="568"/>
      <c r="Q30" s="567"/>
      <c r="R30" s="199"/>
    </row>
    <row r="31" spans="1:18" ht="11.25" customHeight="1" x14ac:dyDescent="0.15">
      <c r="A31" s="402" t="s">
        <v>208</v>
      </c>
      <c r="B31" s="197" t="s">
        <v>80</v>
      </c>
      <c r="C31" s="111" t="s">
        <v>81</v>
      </c>
      <c r="D31" s="111" t="s">
        <v>260</v>
      </c>
      <c r="E31" s="111" t="s">
        <v>82</v>
      </c>
      <c r="F31" s="114" t="s">
        <v>83</v>
      </c>
      <c r="G31" s="197" t="s">
        <v>41</v>
      </c>
      <c r="H31" s="111" t="s">
        <v>84</v>
      </c>
      <c r="I31" s="111" t="s">
        <v>23</v>
      </c>
      <c r="J31" s="111" t="s">
        <v>46</v>
      </c>
      <c r="K31" s="111" t="s">
        <v>85</v>
      </c>
      <c r="L31" s="198" t="s">
        <v>83</v>
      </c>
      <c r="M31" s="197" t="s">
        <v>86</v>
      </c>
      <c r="N31" s="111" t="s">
        <v>47</v>
      </c>
      <c r="O31" s="111" t="s">
        <v>87</v>
      </c>
      <c r="P31" s="111" t="s">
        <v>88</v>
      </c>
      <c r="Q31" s="198" t="s">
        <v>84</v>
      </c>
      <c r="R31" s="199"/>
    </row>
    <row r="32" spans="1:18" ht="11.25" customHeight="1" x14ac:dyDescent="0.15">
      <c r="A32" s="402" t="s">
        <v>27</v>
      </c>
      <c r="B32" s="196">
        <v>25</v>
      </c>
      <c r="C32" s="108">
        <v>45</v>
      </c>
      <c r="D32" s="108">
        <v>30</v>
      </c>
      <c r="E32" s="108">
        <v>8</v>
      </c>
      <c r="F32" s="131">
        <v>8</v>
      </c>
      <c r="G32" s="196">
        <v>8</v>
      </c>
      <c r="H32" s="108">
        <v>450</v>
      </c>
      <c r="I32" s="108">
        <v>3000</v>
      </c>
      <c r="J32" s="108">
        <v>20</v>
      </c>
      <c r="K32" s="108">
        <v>20</v>
      </c>
      <c r="L32" s="194">
        <v>15</v>
      </c>
      <c r="M32" s="196">
        <v>230</v>
      </c>
      <c r="N32" s="108">
        <v>150</v>
      </c>
      <c r="O32" s="108">
        <v>90</v>
      </c>
      <c r="P32" s="108">
        <v>130</v>
      </c>
      <c r="Q32" s="194">
        <v>120</v>
      </c>
      <c r="R32" s="199"/>
    </row>
    <row r="33" spans="1:18" ht="11.25" customHeight="1" thickBot="1" x14ac:dyDescent="0.2">
      <c r="A33" s="403" t="s">
        <v>28</v>
      </c>
      <c r="B33" s="404">
        <v>126.8</v>
      </c>
      <c r="C33" s="383">
        <v>149.80000000000001</v>
      </c>
      <c r="D33" s="383">
        <v>58.1</v>
      </c>
      <c r="E33" s="383">
        <v>27.8</v>
      </c>
      <c r="F33" s="405">
        <v>26.4</v>
      </c>
      <c r="G33" s="404">
        <v>63.8</v>
      </c>
      <c r="H33" s="383">
        <v>290</v>
      </c>
      <c r="I33" s="383">
        <v>1714</v>
      </c>
      <c r="J33" s="383">
        <v>43.2</v>
      </c>
      <c r="K33" s="383">
        <v>42.1</v>
      </c>
      <c r="L33" s="406">
        <v>42.9</v>
      </c>
      <c r="M33" s="396">
        <v>141.19999999999999</v>
      </c>
      <c r="N33" s="396">
        <v>83.4</v>
      </c>
      <c r="O33" s="396">
        <v>81.5</v>
      </c>
      <c r="P33" s="396">
        <v>93.5</v>
      </c>
      <c r="Q33" s="407">
        <v>93.2</v>
      </c>
      <c r="R33" s="199"/>
    </row>
    <row r="34" spans="1:18" ht="7.5" customHeight="1" thickBot="1" x14ac:dyDescent="0.2">
      <c r="A34" s="371"/>
      <c r="B34" s="389"/>
      <c r="C34" s="389"/>
      <c r="D34" s="199"/>
      <c r="E34" s="199"/>
      <c r="F34" s="199"/>
      <c r="G34" s="389"/>
      <c r="H34" s="389"/>
      <c r="I34" s="389"/>
      <c r="J34" s="389"/>
      <c r="K34" s="199"/>
      <c r="L34" s="199"/>
      <c r="M34" s="199"/>
      <c r="N34" s="199"/>
      <c r="O34" s="199"/>
      <c r="P34" s="199"/>
      <c r="Q34" s="199"/>
      <c r="R34" s="199"/>
    </row>
    <row r="35" spans="1:18" ht="11.25" customHeight="1" thickBot="1" x14ac:dyDescent="0.2">
      <c r="A35" s="371"/>
      <c r="B35" s="554" t="s">
        <v>252</v>
      </c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60" t="s">
        <v>279</v>
      </c>
      <c r="N35" s="561"/>
      <c r="O35" s="561"/>
      <c r="P35" s="561"/>
      <c r="Q35" s="373"/>
      <c r="R35" s="349"/>
    </row>
    <row r="36" spans="1:18" ht="11.25" customHeight="1" thickBot="1" x14ac:dyDescent="0.2">
      <c r="A36" s="371"/>
      <c r="B36" s="352" t="s">
        <v>90</v>
      </c>
      <c r="C36" s="408" t="s">
        <v>91</v>
      </c>
      <c r="D36" s="353" t="s">
        <v>92</v>
      </c>
      <c r="E36" s="353" t="s">
        <v>93</v>
      </c>
      <c r="F36" s="353" t="s">
        <v>94</v>
      </c>
      <c r="G36" s="540" t="s">
        <v>253</v>
      </c>
      <c r="H36" s="541"/>
      <c r="I36" s="544"/>
      <c r="J36" s="540" t="s">
        <v>254</v>
      </c>
      <c r="K36" s="541"/>
      <c r="L36" s="541"/>
      <c r="M36" s="409" t="s">
        <v>280</v>
      </c>
      <c r="N36" s="410" t="s">
        <v>281</v>
      </c>
      <c r="O36" s="410" t="s">
        <v>282</v>
      </c>
      <c r="P36" s="411" t="s">
        <v>283</v>
      </c>
      <c r="Q36" s="373"/>
      <c r="R36" s="349"/>
    </row>
    <row r="37" spans="1:18" ht="11.25" customHeight="1" x14ac:dyDescent="0.15">
      <c r="A37" s="412" t="s">
        <v>40</v>
      </c>
      <c r="B37" s="138">
        <v>17.577999999999999</v>
      </c>
      <c r="C37" s="139">
        <v>19.326000000000001</v>
      </c>
      <c r="D37" s="139">
        <v>23.445</v>
      </c>
      <c r="E37" s="139">
        <v>23.617999999999999</v>
      </c>
      <c r="F37" s="139">
        <v>26.617999999999999</v>
      </c>
      <c r="G37" s="505">
        <v>36.067999999999998</v>
      </c>
      <c r="H37" s="562"/>
      <c r="I37" s="563"/>
      <c r="J37" s="493" t="s">
        <v>262</v>
      </c>
      <c r="K37" s="494"/>
      <c r="L37" s="494"/>
      <c r="M37" s="401" t="s">
        <v>116</v>
      </c>
      <c r="N37" s="139" t="s">
        <v>116</v>
      </c>
      <c r="O37" s="139" t="s">
        <v>116</v>
      </c>
      <c r="P37" s="413" t="s">
        <v>116</v>
      </c>
      <c r="Q37" s="373"/>
      <c r="R37" s="349"/>
    </row>
    <row r="38" spans="1:18" ht="11.25" customHeight="1" x14ac:dyDescent="0.15">
      <c r="A38" s="414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373"/>
      <c r="R38" s="349"/>
    </row>
    <row r="39" spans="1:18" ht="11.25" customHeight="1" x14ac:dyDescent="0.15">
      <c r="A39" s="414" t="s">
        <v>27</v>
      </c>
      <c r="B39" s="107">
        <v>260</v>
      </c>
      <c r="C39" s="108">
        <v>700</v>
      </c>
      <c r="D39" s="108">
        <v>380</v>
      </c>
      <c r="E39" s="108">
        <v>200</v>
      </c>
      <c r="F39" s="108">
        <v>1800</v>
      </c>
      <c r="G39" s="108">
        <v>700</v>
      </c>
      <c r="H39" s="108">
        <v>700</v>
      </c>
      <c r="I39" s="108">
        <v>700</v>
      </c>
      <c r="J39" s="108" t="s">
        <v>262</v>
      </c>
      <c r="K39" s="108" t="s">
        <v>261</v>
      </c>
      <c r="L39" s="131" t="s">
        <v>261</v>
      </c>
      <c r="M39" s="196">
        <v>450</v>
      </c>
      <c r="N39" s="108" t="s">
        <v>262</v>
      </c>
      <c r="O39" s="108">
        <v>1400</v>
      </c>
      <c r="P39" s="194" t="s">
        <v>262</v>
      </c>
      <c r="Q39" s="373"/>
      <c r="R39" s="349"/>
    </row>
    <row r="40" spans="1:18" ht="11.25" customHeight="1" thickBot="1" x14ac:dyDescent="0.2">
      <c r="A40" s="415" t="s">
        <v>28</v>
      </c>
      <c r="B40" s="300">
        <v>302</v>
      </c>
      <c r="C40" s="301">
        <v>392</v>
      </c>
      <c r="D40" s="301">
        <v>260</v>
      </c>
      <c r="E40" s="301">
        <v>221</v>
      </c>
      <c r="F40" s="302">
        <v>693</v>
      </c>
      <c r="G40" s="301">
        <v>321</v>
      </c>
      <c r="H40" s="301">
        <v>386</v>
      </c>
      <c r="I40" s="301">
        <v>441</v>
      </c>
      <c r="J40" s="113" t="s">
        <v>261</v>
      </c>
      <c r="K40" s="113" t="s">
        <v>261</v>
      </c>
      <c r="L40" s="132" t="s">
        <v>261</v>
      </c>
      <c r="M40" s="393">
        <v>260</v>
      </c>
      <c r="N40" s="383" t="s">
        <v>262</v>
      </c>
      <c r="O40" s="383">
        <v>524</v>
      </c>
      <c r="P40" s="416" t="s">
        <v>262</v>
      </c>
      <c r="Q40" s="373"/>
      <c r="R40" s="349"/>
    </row>
    <row r="41" spans="1:18" ht="7.5" customHeight="1" thickBot="1" x14ac:dyDescent="0.2">
      <c r="A41" s="371"/>
      <c r="B41" s="389"/>
      <c r="C41" s="389"/>
      <c r="D41" s="389"/>
      <c r="E41" s="199"/>
      <c r="F41" s="199"/>
      <c r="G41" s="389"/>
      <c r="H41" s="389"/>
      <c r="I41" s="389"/>
      <c r="J41" s="199"/>
      <c r="K41" s="199"/>
      <c r="L41" s="199"/>
      <c r="M41" s="199"/>
      <c r="N41" s="199"/>
      <c r="O41" s="199"/>
      <c r="P41" s="199"/>
      <c r="Q41" s="199"/>
      <c r="R41" s="373"/>
    </row>
    <row r="42" spans="1:18" ht="11.25" customHeight="1" x14ac:dyDescent="0.15">
      <c r="A42" s="371"/>
      <c r="B42" s="554" t="s">
        <v>255</v>
      </c>
      <c r="C42" s="555"/>
      <c r="D42" s="555"/>
      <c r="E42" s="555"/>
      <c r="F42" s="555"/>
      <c r="G42" s="555"/>
      <c r="H42" s="555"/>
      <c r="I42" s="556"/>
      <c r="J42" s="554" t="s">
        <v>256</v>
      </c>
      <c r="K42" s="555"/>
      <c r="L42" s="555"/>
      <c r="M42" s="555"/>
      <c r="N42" s="556"/>
      <c r="O42" s="199"/>
      <c r="P42" s="199"/>
      <c r="Q42" s="199"/>
      <c r="R42" s="373"/>
    </row>
    <row r="43" spans="1:18" ht="11.25" customHeight="1" thickBot="1" x14ac:dyDescent="0.2">
      <c r="A43" s="371"/>
      <c r="B43" s="352" t="s">
        <v>98</v>
      </c>
      <c r="C43" s="353" t="s">
        <v>99</v>
      </c>
      <c r="D43" s="353" t="s">
        <v>100</v>
      </c>
      <c r="E43" s="353" t="s">
        <v>101</v>
      </c>
      <c r="F43" s="353" t="s">
        <v>102</v>
      </c>
      <c r="G43" s="564" t="s">
        <v>257</v>
      </c>
      <c r="H43" s="565"/>
      <c r="I43" s="566"/>
      <c r="J43" s="352" t="s">
        <v>103</v>
      </c>
      <c r="K43" s="353" t="s">
        <v>104</v>
      </c>
      <c r="L43" s="540" t="s">
        <v>258</v>
      </c>
      <c r="M43" s="541"/>
      <c r="N43" s="542"/>
      <c r="O43" s="199"/>
      <c r="P43" s="199"/>
      <c r="Q43" s="199"/>
      <c r="R43" s="373"/>
    </row>
    <row r="44" spans="1:18" ht="11.25" customHeight="1" x14ac:dyDescent="0.15">
      <c r="A44" s="412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422">
        <v>4.9379999999999997</v>
      </c>
      <c r="K44" s="356">
        <v>10.749000000000001</v>
      </c>
      <c r="L44" s="493">
        <v>19.446999999999999</v>
      </c>
      <c r="M44" s="494"/>
      <c r="N44" s="548"/>
      <c r="O44" s="199"/>
      <c r="P44" s="199"/>
      <c r="Q44" s="199"/>
      <c r="R44" s="373"/>
    </row>
    <row r="45" spans="1:18" ht="11.25" customHeight="1" x14ac:dyDescent="0.15">
      <c r="A45" s="414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109" t="s">
        <v>105</v>
      </c>
      <c r="K45" s="111" t="s">
        <v>294</v>
      </c>
      <c r="L45" s="111" t="s">
        <v>322</v>
      </c>
      <c r="M45" s="111" t="s">
        <v>212</v>
      </c>
      <c r="N45" s="198" t="s">
        <v>296</v>
      </c>
      <c r="O45" s="199"/>
      <c r="P45" s="199"/>
      <c r="Q45" s="199"/>
      <c r="R45" s="373"/>
    </row>
    <row r="46" spans="1:18" ht="11.25" customHeight="1" x14ac:dyDescent="0.15">
      <c r="A46" s="414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25</v>
      </c>
      <c r="K46" s="108">
        <v>12</v>
      </c>
      <c r="L46" s="108">
        <v>12</v>
      </c>
      <c r="M46" s="108">
        <v>15</v>
      </c>
      <c r="N46" s="194">
        <v>12</v>
      </c>
      <c r="O46" s="199"/>
      <c r="P46" s="199"/>
      <c r="Q46" s="199"/>
      <c r="R46" s="373"/>
    </row>
    <row r="47" spans="1:18" ht="11.25" customHeight="1" thickBot="1" x14ac:dyDescent="0.2">
      <c r="A47" s="415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417">
        <v>73.900000000000006</v>
      </c>
      <c r="K47" s="396">
        <v>58.3</v>
      </c>
      <c r="L47" s="396">
        <v>56.1</v>
      </c>
      <c r="M47" s="396">
        <v>56.4</v>
      </c>
      <c r="N47" s="418">
        <v>56.6</v>
      </c>
      <c r="O47" s="199"/>
      <c r="P47" s="199"/>
      <c r="Q47" s="199"/>
      <c r="R47" s="373"/>
    </row>
    <row r="48" spans="1:18" ht="7.5" customHeight="1" thickBot="1" x14ac:dyDescent="0.2">
      <c r="A48" s="371"/>
      <c r="B48" s="389"/>
      <c r="C48" s="38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373"/>
    </row>
    <row r="49" spans="1:18" ht="11.25" customHeight="1" x14ac:dyDescent="0.15">
      <c r="A49" s="371"/>
      <c r="B49" s="554" t="s">
        <v>259</v>
      </c>
      <c r="C49" s="555"/>
      <c r="D49" s="555"/>
      <c r="E49" s="556"/>
      <c r="F49" s="554" t="s">
        <v>109</v>
      </c>
      <c r="G49" s="555"/>
      <c r="H49" s="555"/>
      <c r="I49" s="555"/>
      <c r="J49" s="555"/>
      <c r="K49" s="556"/>
      <c r="L49" s="199"/>
      <c r="M49" s="557" t="s">
        <v>228</v>
      </c>
      <c r="N49" s="558"/>
      <c r="O49" s="558"/>
      <c r="P49" s="558"/>
      <c r="Q49" s="558"/>
      <c r="R49" s="559"/>
    </row>
    <row r="50" spans="1:18" ht="11.25" customHeight="1" thickBot="1" x14ac:dyDescent="0.2">
      <c r="A50" s="371"/>
      <c r="B50" s="352" t="s">
        <v>110</v>
      </c>
      <c r="C50" s="540" t="s">
        <v>285</v>
      </c>
      <c r="D50" s="541"/>
      <c r="E50" s="542"/>
      <c r="F50" s="543" t="s">
        <v>111</v>
      </c>
      <c r="G50" s="541"/>
      <c r="H50" s="544"/>
      <c r="I50" s="540" t="s">
        <v>112</v>
      </c>
      <c r="J50" s="541"/>
      <c r="K50" s="542"/>
      <c r="L50" s="199"/>
      <c r="M50" s="545" t="s">
        <v>229</v>
      </c>
      <c r="N50" s="546"/>
      <c r="O50" s="546"/>
      <c r="P50" s="546"/>
      <c r="Q50" s="546"/>
      <c r="R50" s="547"/>
    </row>
    <row r="51" spans="1:18" ht="11.25" customHeight="1" thickBot="1" x14ac:dyDescent="0.2">
      <c r="A51" s="400" t="s">
        <v>40</v>
      </c>
      <c r="B51" s="355" t="s">
        <v>29</v>
      </c>
      <c r="C51" s="493">
        <v>10.815</v>
      </c>
      <c r="D51" s="494"/>
      <c r="E51" s="548"/>
      <c r="F51" s="549">
        <v>13.81</v>
      </c>
      <c r="G51" s="494"/>
      <c r="H51" s="550"/>
      <c r="I51" s="493">
        <v>5.976</v>
      </c>
      <c r="J51" s="494"/>
      <c r="K51" s="548"/>
      <c r="L51" s="199"/>
      <c r="M51" s="551" t="s">
        <v>263</v>
      </c>
      <c r="N51" s="552"/>
      <c r="O51" s="552"/>
      <c r="P51" s="552"/>
      <c r="Q51" s="552"/>
      <c r="R51" s="553"/>
    </row>
    <row r="52" spans="1:18" ht="11.25" customHeight="1" x14ac:dyDescent="0.15">
      <c r="A52" s="402" t="s">
        <v>12</v>
      </c>
      <c r="B52" s="197" t="s">
        <v>106</v>
      </c>
      <c r="C52" s="111" t="s">
        <v>265</v>
      </c>
      <c r="D52" s="111" t="s">
        <v>21</v>
      </c>
      <c r="E52" s="198" t="s">
        <v>22</v>
      </c>
      <c r="F52" s="197" t="s">
        <v>284</v>
      </c>
      <c r="G52" s="419" t="s">
        <v>113</v>
      </c>
      <c r="H52" s="111" t="s">
        <v>50</v>
      </c>
      <c r="I52" s="111" t="s">
        <v>24</v>
      </c>
      <c r="J52" s="111" t="s">
        <v>114</v>
      </c>
      <c r="K52" s="198" t="s">
        <v>84</v>
      </c>
      <c r="L52" s="199"/>
      <c r="M52" s="460" t="s">
        <v>401</v>
      </c>
      <c r="N52" s="460"/>
      <c r="O52" s="460"/>
      <c r="P52" s="460"/>
      <c r="Q52" s="460"/>
      <c r="R52" s="460"/>
    </row>
    <row r="53" spans="1:18" ht="11.25" customHeight="1" x14ac:dyDescent="0.15">
      <c r="A53" s="402" t="s">
        <v>27</v>
      </c>
      <c r="B53" s="355" t="s">
        <v>29</v>
      </c>
      <c r="C53" s="108">
        <v>210</v>
      </c>
      <c r="D53" s="131">
        <v>140</v>
      </c>
      <c r="E53" s="379" t="s">
        <v>29</v>
      </c>
      <c r="F53" s="107">
        <v>110</v>
      </c>
      <c r="G53" s="107">
        <v>130</v>
      </c>
      <c r="H53" s="107">
        <v>130</v>
      </c>
      <c r="I53" s="108">
        <v>55</v>
      </c>
      <c r="J53" s="108">
        <v>55</v>
      </c>
      <c r="K53" s="194">
        <v>55</v>
      </c>
      <c r="L53" s="19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403" t="s">
        <v>28</v>
      </c>
      <c r="B54" s="363" t="s">
        <v>29</v>
      </c>
      <c r="C54" s="396">
        <v>131.9</v>
      </c>
      <c r="D54" s="396">
        <v>137.19999999999999</v>
      </c>
      <c r="E54" s="407" t="s">
        <v>29</v>
      </c>
      <c r="F54" s="326">
        <v>90.5</v>
      </c>
      <c r="G54" s="417">
        <v>99.8</v>
      </c>
      <c r="H54" s="420">
        <v>100.2</v>
      </c>
      <c r="I54" s="394">
        <v>55.9</v>
      </c>
      <c r="J54" s="394">
        <v>55.6</v>
      </c>
      <c r="K54" s="395">
        <v>55.6</v>
      </c>
      <c r="L54" s="199"/>
      <c r="M54" s="461"/>
      <c r="N54" s="461"/>
      <c r="O54" s="461"/>
      <c r="P54" s="461"/>
      <c r="Q54" s="461"/>
      <c r="R54" s="461"/>
    </row>
    <row r="55" spans="1:18" ht="23.25" customHeight="1" x14ac:dyDescent="0.15">
      <c r="A55" s="349"/>
      <c r="B55" s="349"/>
      <c r="C55" s="349"/>
      <c r="D55" s="349"/>
      <c r="E55" s="349"/>
      <c r="F55" s="371"/>
      <c r="G55" s="349"/>
      <c r="H55" s="349"/>
      <c r="I55" s="349"/>
      <c r="J55" s="349"/>
      <c r="K55" s="349"/>
      <c r="L55" s="349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B1" zoomScaleNormal="10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>
      <c r="A1" s="349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ht="11.25" customHeight="1" x14ac:dyDescent="0.1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1.25" customHeight="1" x14ac:dyDescent="0.15">
      <c r="A3" s="349"/>
      <c r="B3" s="349"/>
      <c r="C3" s="349" t="s">
        <v>115</v>
      </c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1.25" customHeight="1" x14ac:dyDescent="0.15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ht="11.25" customHeight="1" x14ac:dyDescent="0.15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</row>
    <row r="6" spans="1:18" ht="11.25" customHeight="1" thickBot="1" x14ac:dyDescent="0.2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</row>
    <row r="7" spans="1:18" ht="11.25" customHeight="1" x14ac:dyDescent="0.15">
      <c r="A7" s="350" t="s">
        <v>0</v>
      </c>
      <c r="B7" s="554" t="s">
        <v>230</v>
      </c>
      <c r="C7" s="572"/>
      <c r="D7" s="572"/>
      <c r="E7" s="572"/>
      <c r="F7" s="572"/>
      <c r="G7" s="573"/>
      <c r="H7" s="554" t="s">
        <v>231</v>
      </c>
      <c r="I7" s="572"/>
      <c r="J7" s="572"/>
      <c r="K7" s="572"/>
      <c r="L7" s="572"/>
      <c r="M7" s="573"/>
      <c r="N7" s="554" t="s">
        <v>232</v>
      </c>
      <c r="O7" s="572"/>
      <c r="P7" s="572"/>
      <c r="Q7" s="572"/>
      <c r="R7" s="573"/>
    </row>
    <row r="8" spans="1:18" ht="11.25" customHeight="1" thickBot="1" x14ac:dyDescent="0.2">
      <c r="A8" s="351">
        <v>44515</v>
      </c>
      <c r="B8" s="352" t="s">
        <v>4</v>
      </c>
      <c r="C8" s="353" t="s">
        <v>5</v>
      </c>
      <c r="D8" s="353" t="s">
        <v>6</v>
      </c>
      <c r="E8" s="540" t="s">
        <v>233</v>
      </c>
      <c r="F8" s="541"/>
      <c r="G8" s="542"/>
      <c r="H8" s="352" t="s">
        <v>7</v>
      </c>
      <c r="I8" s="353" t="s">
        <v>8</v>
      </c>
      <c r="J8" s="353" t="s">
        <v>9</v>
      </c>
      <c r="K8" s="540" t="s">
        <v>234</v>
      </c>
      <c r="L8" s="541"/>
      <c r="M8" s="542"/>
      <c r="N8" s="352" t="s">
        <v>10</v>
      </c>
      <c r="O8" s="353" t="s">
        <v>11</v>
      </c>
      <c r="P8" s="540" t="s">
        <v>286</v>
      </c>
      <c r="Q8" s="541"/>
      <c r="R8" s="542"/>
    </row>
    <row r="9" spans="1:18" ht="11.25" customHeight="1" x14ac:dyDescent="0.15">
      <c r="A9" s="354" t="s">
        <v>289</v>
      </c>
      <c r="B9" s="355" t="s">
        <v>29</v>
      </c>
      <c r="C9" s="356" t="s">
        <v>29</v>
      </c>
      <c r="D9" s="356">
        <v>13.045</v>
      </c>
      <c r="E9" s="493">
        <v>12.923999999999999</v>
      </c>
      <c r="F9" s="494"/>
      <c r="G9" s="548"/>
      <c r="H9" s="423" t="s">
        <v>29</v>
      </c>
      <c r="I9" s="358" t="s">
        <v>29</v>
      </c>
      <c r="J9" s="356">
        <v>10.303000000000001</v>
      </c>
      <c r="K9" s="493">
        <v>10.013999999999999</v>
      </c>
      <c r="L9" s="494"/>
      <c r="M9" s="548"/>
      <c r="N9" s="355" t="s">
        <v>29</v>
      </c>
      <c r="O9" s="356">
        <v>16.239999999999998</v>
      </c>
      <c r="P9" s="493">
        <v>23.318000000000001</v>
      </c>
      <c r="Q9" s="494"/>
      <c r="R9" s="548"/>
    </row>
    <row r="10" spans="1:18" ht="11.25" customHeight="1" x14ac:dyDescent="0.15">
      <c r="A10" s="359" t="s">
        <v>12</v>
      </c>
      <c r="B10" s="197" t="s">
        <v>13</v>
      </c>
      <c r="C10" s="111" t="s">
        <v>14</v>
      </c>
      <c r="D10" s="111" t="s">
        <v>210</v>
      </c>
      <c r="E10" s="111" t="s">
        <v>16</v>
      </c>
      <c r="F10" s="111" t="s">
        <v>296</v>
      </c>
      <c r="G10" s="198" t="s">
        <v>18</v>
      </c>
      <c r="H10" s="360" t="s">
        <v>19</v>
      </c>
      <c r="I10" s="361" t="s">
        <v>20</v>
      </c>
      <c r="J10" s="111" t="s">
        <v>272</v>
      </c>
      <c r="K10" s="111" t="s">
        <v>290</v>
      </c>
      <c r="L10" s="111" t="s">
        <v>22</v>
      </c>
      <c r="M10" s="198" t="s">
        <v>23</v>
      </c>
      <c r="N10" s="197" t="s">
        <v>24</v>
      </c>
      <c r="O10" s="111" t="s">
        <v>210</v>
      </c>
      <c r="P10" s="111" t="s">
        <v>291</v>
      </c>
      <c r="Q10" s="111" t="s">
        <v>25</v>
      </c>
      <c r="R10" s="198" t="s">
        <v>26</v>
      </c>
    </row>
    <row r="11" spans="1:18" ht="11.25" customHeight="1" x14ac:dyDescent="0.15">
      <c r="A11" s="359" t="s">
        <v>27</v>
      </c>
      <c r="B11" s="196" t="s">
        <v>29</v>
      </c>
      <c r="C11" s="108" t="s">
        <v>29</v>
      </c>
      <c r="D11" s="108">
        <v>900</v>
      </c>
      <c r="E11" s="108">
        <v>700</v>
      </c>
      <c r="F11" s="108">
        <v>700</v>
      </c>
      <c r="G11" s="194">
        <v>700</v>
      </c>
      <c r="H11" s="196" t="s">
        <v>29</v>
      </c>
      <c r="I11" s="108" t="s">
        <v>29</v>
      </c>
      <c r="J11" s="108">
        <v>380</v>
      </c>
      <c r="K11" s="108">
        <v>140</v>
      </c>
      <c r="L11" s="108">
        <v>150</v>
      </c>
      <c r="M11" s="194">
        <v>150</v>
      </c>
      <c r="N11" s="196" t="s">
        <v>316</v>
      </c>
      <c r="O11" s="108">
        <v>150</v>
      </c>
      <c r="P11" s="108">
        <v>100</v>
      </c>
      <c r="Q11" s="108">
        <v>450</v>
      </c>
      <c r="R11" s="194" t="s">
        <v>29</v>
      </c>
    </row>
    <row r="12" spans="1:18" ht="11.25" customHeight="1" thickBot="1" x14ac:dyDescent="0.2">
      <c r="A12" s="362" t="s">
        <v>28</v>
      </c>
      <c r="B12" s="363" t="s">
        <v>29</v>
      </c>
      <c r="C12" s="364" t="s">
        <v>29</v>
      </c>
      <c r="D12" s="365">
        <v>276</v>
      </c>
      <c r="E12" s="366">
        <v>383</v>
      </c>
      <c r="F12" s="366">
        <v>385</v>
      </c>
      <c r="G12" s="367">
        <v>386</v>
      </c>
      <c r="H12" s="368" t="s">
        <v>29</v>
      </c>
      <c r="I12" s="365" t="s">
        <v>29</v>
      </c>
      <c r="J12" s="365">
        <v>186.2</v>
      </c>
      <c r="K12" s="366">
        <v>124.7</v>
      </c>
      <c r="L12" s="366">
        <v>125.5</v>
      </c>
      <c r="M12" s="369">
        <v>127.3</v>
      </c>
      <c r="N12" s="368" t="s">
        <v>29</v>
      </c>
      <c r="O12" s="365">
        <v>91.1</v>
      </c>
      <c r="P12" s="365">
        <v>90.3</v>
      </c>
      <c r="Q12" s="365">
        <v>226</v>
      </c>
      <c r="R12" s="370" t="s">
        <v>29</v>
      </c>
    </row>
    <row r="13" spans="1:18" ht="7.5" customHeight="1" thickBot="1" x14ac:dyDescent="0.2">
      <c r="A13" s="371"/>
      <c r="B13" s="372"/>
      <c r="C13" s="372"/>
      <c r="D13" s="372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373"/>
    </row>
    <row r="14" spans="1:18" ht="11.25" customHeight="1" x14ac:dyDescent="0.15">
      <c r="A14" s="371"/>
      <c r="B14" s="554" t="s">
        <v>292</v>
      </c>
      <c r="C14" s="555"/>
      <c r="D14" s="555"/>
      <c r="E14" s="555"/>
      <c r="F14" s="555"/>
      <c r="G14" s="555"/>
      <c r="H14" s="556"/>
      <c r="I14" s="554" t="s">
        <v>235</v>
      </c>
      <c r="J14" s="555"/>
      <c r="K14" s="555"/>
      <c r="L14" s="555"/>
      <c r="M14" s="555"/>
      <c r="N14" s="556"/>
      <c r="O14" s="554" t="s">
        <v>236</v>
      </c>
      <c r="P14" s="555"/>
      <c r="Q14" s="556"/>
      <c r="R14" s="373"/>
    </row>
    <row r="15" spans="1:18" ht="11.25" customHeight="1" thickBot="1" x14ac:dyDescent="0.2">
      <c r="A15" s="371"/>
      <c r="B15" s="352" t="s">
        <v>33</v>
      </c>
      <c r="C15" s="353" t="s">
        <v>363</v>
      </c>
      <c r="D15" s="353" t="s">
        <v>35</v>
      </c>
      <c r="E15" s="353" t="s">
        <v>36</v>
      </c>
      <c r="F15" s="540" t="s">
        <v>237</v>
      </c>
      <c r="G15" s="541"/>
      <c r="H15" s="542"/>
      <c r="I15" s="352" t="s">
        <v>264</v>
      </c>
      <c r="J15" s="353" t="s">
        <v>287</v>
      </c>
      <c r="K15" s="353" t="s">
        <v>39</v>
      </c>
      <c r="L15" s="540" t="s">
        <v>238</v>
      </c>
      <c r="M15" s="541"/>
      <c r="N15" s="542"/>
      <c r="O15" s="543" t="s">
        <v>239</v>
      </c>
      <c r="P15" s="544"/>
      <c r="Q15" s="374" t="s">
        <v>207</v>
      </c>
      <c r="R15" s="373"/>
    </row>
    <row r="16" spans="1:18" ht="11.25" customHeight="1" x14ac:dyDescent="0.15">
      <c r="A16" s="354" t="s">
        <v>40</v>
      </c>
      <c r="B16" s="356">
        <v>3.7410000000000001</v>
      </c>
      <c r="C16" s="375">
        <v>9.9499999999999993</v>
      </c>
      <c r="D16" s="424">
        <v>19.315000000000001</v>
      </c>
      <c r="E16" s="356">
        <v>21.187999999999999</v>
      </c>
      <c r="F16" s="493">
        <v>20.616</v>
      </c>
      <c r="G16" s="494"/>
      <c r="H16" s="548"/>
      <c r="I16" s="355">
        <v>7.7320000000000002</v>
      </c>
      <c r="J16" s="356">
        <v>16.437000000000001</v>
      </c>
      <c r="K16" s="356">
        <v>19.707999999999998</v>
      </c>
      <c r="L16" s="569">
        <v>18.745000000000001</v>
      </c>
      <c r="M16" s="570"/>
      <c r="N16" s="571"/>
      <c r="O16" s="549">
        <v>12.586</v>
      </c>
      <c r="P16" s="550"/>
      <c r="Q16" s="379">
        <v>11.015000000000001</v>
      </c>
      <c r="R16" s="373"/>
    </row>
    <row r="17" spans="1:18" ht="11.25" customHeight="1" x14ac:dyDescent="0.15">
      <c r="A17" s="359" t="s">
        <v>12</v>
      </c>
      <c r="B17" s="197" t="s">
        <v>271</v>
      </c>
      <c r="C17" s="380" t="s">
        <v>41</v>
      </c>
      <c r="D17" s="109" t="s">
        <v>323</v>
      </c>
      <c r="E17" s="111" t="s">
        <v>43</v>
      </c>
      <c r="F17" s="111" t="s">
        <v>44</v>
      </c>
      <c r="G17" s="111" t="s">
        <v>45</v>
      </c>
      <c r="H17" s="198" t="s">
        <v>46</v>
      </c>
      <c r="I17" s="197" t="s">
        <v>47</v>
      </c>
      <c r="J17" s="111" t="s">
        <v>48</v>
      </c>
      <c r="K17" s="111" t="s">
        <v>22</v>
      </c>
      <c r="L17" s="111" t="s">
        <v>49</v>
      </c>
      <c r="M17" s="111" t="s">
        <v>44</v>
      </c>
      <c r="N17" s="114" t="s">
        <v>46</v>
      </c>
      <c r="O17" s="381" t="s">
        <v>43</v>
      </c>
      <c r="P17" s="382" t="s">
        <v>206</v>
      </c>
      <c r="Q17" s="198" t="s">
        <v>50</v>
      </c>
      <c r="R17" s="373"/>
    </row>
    <row r="18" spans="1:18" ht="11.25" customHeight="1" x14ac:dyDescent="0.15">
      <c r="A18" s="359" t="s">
        <v>27</v>
      </c>
      <c r="B18" s="108">
        <v>8</v>
      </c>
      <c r="C18" s="195">
        <v>10</v>
      </c>
      <c r="D18" s="107">
        <v>2800</v>
      </c>
      <c r="E18" s="108">
        <v>2700</v>
      </c>
      <c r="F18" s="108">
        <v>40</v>
      </c>
      <c r="G18" s="108">
        <v>30</v>
      </c>
      <c r="H18" s="194">
        <v>30</v>
      </c>
      <c r="I18" s="108">
        <v>20</v>
      </c>
      <c r="J18" s="108">
        <v>220</v>
      </c>
      <c r="K18" s="108">
        <v>2200</v>
      </c>
      <c r="L18" s="108">
        <v>10</v>
      </c>
      <c r="M18" s="108">
        <v>10</v>
      </c>
      <c r="N18" s="108">
        <v>10</v>
      </c>
      <c r="O18" s="196">
        <v>380</v>
      </c>
      <c r="P18" s="108">
        <v>280</v>
      </c>
      <c r="Q18" s="194">
        <v>150</v>
      </c>
      <c r="R18" s="373"/>
    </row>
    <row r="19" spans="1:18" ht="11.25" customHeight="1" thickBot="1" x14ac:dyDescent="0.2">
      <c r="A19" s="362" t="s">
        <v>28</v>
      </c>
      <c r="B19" s="383">
        <v>39.700000000000003</v>
      </c>
      <c r="C19" s="383">
        <v>76</v>
      </c>
      <c r="D19" s="383">
        <v>1327</v>
      </c>
      <c r="E19" s="383">
        <v>933</v>
      </c>
      <c r="F19" s="384">
        <v>40.299999999999997</v>
      </c>
      <c r="G19" s="384">
        <v>40</v>
      </c>
      <c r="H19" s="385">
        <v>39.1</v>
      </c>
      <c r="I19" s="383">
        <v>84.5</v>
      </c>
      <c r="J19" s="383">
        <v>195.3</v>
      </c>
      <c r="K19" s="383">
        <v>864</v>
      </c>
      <c r="L19" s="384">
        <v>39.299999999999997</v>
      </c>
      <c r="M19" s="384">
        <v>42.2</v>
      </c>
      <c r="N19" s="386">
        <v>45</v>
      </c>
      <c r="O19" s="387">
        <v>245</v>
      </c>
      <c r="P19" s="384">
        <v>271</v>
      </c>
      <c r="Q19" s="388">
        <v>156.5</v>
      </c>
      <c r="R19" s="373"/>
    </row>
    <row r="20" spans="1:18" ht="7.5" customHeight="1" thickBot="1" x14ac:dyDescent="0.2">
      <c r="A20" s="371"/>
      <c r="B20" s="372"/>
      <c r="C20" s="372"/>
      <c r="D20" s="199"/>
      <c r="E20" s="199"/>
      <c r="F20" s="199"/>
      <c r="G20" s="389"/>
      <c r="H20" s="389"/>
      <c r="I20" s="389"/>
      <c r="J20" s="389"/>
      <c r="K20" s="199"/>
      <c r="L20" s="199"/>
      <c r="M20" s="199"/>
      <c r="N20" s="199"/>
      <c r="O20" s="199"/>
      <c r="P20" s="199"/>
      <c r="Q20" s="390"/>
      <c r="R20" s="373"/>
    </row>
    <row r="21" spans="1:18" ht="11.25" customHeight="1" x14ac:dyDescent="0.15">
      <c r="A21" s="371"/>
      <c r="B21" s="554" t="s">
        <v>240</v>
      </c>
      <c r="C21" s="555"/>
      <c r="D21" s="555"/>
      <c r="E21" s="556"/>
      <c r="F21" s="554" t="s">
        <v>241</v>
      </c>
      <c r="G21" s="555"/>
      <c r="H21" s="555"/>
      <c r="I21" s="555"/>
      <c r="J21" s="556"/>
      <c r="K21" s="554" t="s">
        <v>334</v>
      </c>
      <c r="L21" s="555"/>
      <c r="M21" s="555"/>
      <c r="N21" s="555"/>
      <c r="O21" s="555"/>
      <c r="P21" s="555"/>
      <c r="Q21" s="556"/>
      <c r="R21" s="373"/>
    </row>
    <row r="22" spans="1:18" ht="11.25" customHeight="1" thickBot="1" x14ac:dyDescent="0.2">
      <c r="A22" s="371"/>
      <c r="B22" s="352" t="s">
        <v>54</v>
      </c>
      <c r="C22" s="540" t="s">
        <v>243</v>
      </c>
      <c r="D22" s="541"/>
      <c r="E22" s="542"/>
      <c r="F22" s="352" t="s">
        <v>55</v>
      </c>
      <c r="G22" s="353" t="s">
        <v>56</v>
      </c>
      <c r="H22" s="540" t="s">
        <v>244</v>
      </c>
      <c r="I22" s="541"/>
      <c r="J22" s="542"/>
      <c r="K22" s="352" t="s">
        <v>57</v>
      </c>
      <c r="L22" s="353" t="s">
        <v>58</v>
      </c>
      <c r="M22" s="353" t="s">
        <v>59</v>
      </c>
      <c r="N22" s="353" t="s">
        <v>60</v>
      </c>
      <c r="O22" s="540" t="s">
        <v>245</v>
      </c>
      <c r="P22" s="541"/>
      <c r="Q22" s="542"/>
      <c r="R22" s="373"/>
    </row>
    <row r="23" spans="1:18" ht="11.25" customHeight="1" x14ac:dyDescent="0.15">
      <c r="A23" s="354" t="s">
        <v>40</v>
      </c>
      <c r="B23" s="355">
        <v>5.2439999999999998</v>
      </c>
      <c r="C23" s="493">
        <v>6.7690000000000001</v>
      </c>
      <c r="D23" s="494"/>
      <c r="E23" s="548"/>
      <c r="F23" s="355">
        <v>6.1479999999999997</v>
      </c>
      <c r="G23" s="356">
        <v>7.44</v>
      </c>
      <c r="H23" s="493">
        <v>5.6630000000000003</v>
      </c>
      <c r="I23" s="494"/>
      <c r="J23" s="548"/>
      <c r="K23" s="355" t="s">
        <v>116</v>
      </c>
      <c r="L23" s="356">
        <v>30.448</v>
      </c>
      <c r="M23" s="391">
        <v>28.215</v>
      </c>
      <c r="N23" s="356">
        <v>33.899000000000001</v>
      </c>
      <c r="O23" s="493">
        <v>39.344999999999999</v>
      </c>
      <c r="P23" s="494"/>
      <c r="Q23" s="548"/>
      <c r="R23" s="392"/>
    </row>
    <row r="24" spans="1:18" ht="11.25" customHeight="1" x14ac:dyDescent="0.15">
      <c r="A24" s="359" t="s">
        <v>12</v>
      </c>
      <c r="B24" s="197" t="s">
        <v>61</v>
      </c>
      <c r="C24" s="111" t="s">
        <v>62</v>
      </c>
      <c r="D24" s="111" t="s">
        <v>63</v>
      </c>
      <c r="E24" s="198" t="s">
        <v>64</v>
      </c>
      <c r="F24" s="197" t="s">
        <v>293</v>
      </c>
      <c r="G24" s="111" t="s">
        <v>294</v>
      </c>
      <c r="H24" s="111" t="s">
        <v>290</v>
      </c>
      <c r="I24" s="111" t="s">
        <v>295</v>
      </c>
      <c r="J24" s="114" t="s">
        <v>23</v>
      </c>
      <c r="K24" s="197" t="s">
        <v>63</v>
      </c>
      <c r="L24" s="111" t="s">
        <v>65</v>
      </c>
      <c r="M24" s="111" t="s">
        <v>46</v>
      </c>
      <c r="N24" s="111" t="s">
        <v>335</v>
      </c>
      <c r="O24" s="111" t="s">
        <v>67</v>
      </c>
      <c r="P24" s="111" t="s">
        <v>68</v>
      </c>
      <c r="Q24" s="198" t="s">
        <v>69</v>
      </c>
      <c r="R24" s="373"/>
    </row>
    <row r="25" spans="1:18" ht="11.25" customHeight="1" x14ac:dyDescent="0.15">
      <c r="A25" s="359" t="s">
        <v>27</v>
      </c>
      <c r="B25" s="196">
        <v>20</v>
      </c>
      <c r="C25" s="108">
        <v>12</v>
      </c>
      <c r="D25" s="108">
        <v>15</v>
      </c>
      <c r="E25" s="194">
        <v>15</v>
      </c>
      <c r="F25" s="196">
        <v>260</v>
      </c>
      <c r="G25" s="108">
        <v>500</v>
      </c>
      <c r="H25" s="108">
        <v>12</v>
      </c>
      <c r="I25" s="108">
        <v>25</v>
      </c>
      <c r="J25" s="131">
        <v>75</v>
      </c>
      <c r="K25" s="196" t="s">
        <v>116</v>
      </c>
      <c r="L25" s="108">
        <v>750</v>
      </c>
      <c r="M25" s="118">
        <v>2800</v>
      </c>
      <c r="N25" s="108">
        <v>2100</v>
      </c>
      <c r="O25" s="108">
        <v>12</v>
      </c>
      <c r="P25" s="108">
        <v>10</v>
      </c>
      <c r="Q25" s="194">
        <v>10</v>
      </c>
      <c r="R25" s="373"/>
    </row>
    <row r="26" spans="1:18" ht="11.25" customHeight="1" thickBot="1" x14ac:dyDescent="0.2">
      <c r="A26" s="362" t="s">
        <v>28</v>
      </c>
      <c r="B26" s="393">
        <v>54.4</v>
      </c>
      <c r="C26" s="394">
        <v>52</v>
      </c>
      <c r="D26" s="394">
        <v>51.6</v>
      </c>
      <c r="E26" s="395">
        <v>52.1</v>
      </c>
      <c r="F26" s="393">
        <v>141</v>
      </c>
      <c r="G26" s="396">
        <v>226</v>
      </c>
      <c r="H26" s="394">
        <v>41.3</v>
      </c>
      <c r="I26" s="394">
        <v>44.5</v>
      </c>
      <c r="J26" s="397">
        <v>61.7</v>
      </c>
      <c r="K26" s="398" t="s">
        <v>116</v>
      </c>
      <c r="L26" s="396">
        <v>287</v>
      </c>
      <c r="M26" s="399">
        <v>1596</v>
      </c>
      <c r="N26" s="396">
        <v>783</v>
      </c>
      <c r="O26" s="394">
        <v>32.4</v>
      </c>
      <c r="P26" s="394">
        <v>29.9</v>
      </c>
      <c r="Q26" s="395">
        <v>29.4</v>
      </c>
      <c r="R26" s="373"/>
    </row>
    <row r="27" spans="1:18" ht="7.5" customHeight="1" thickBot="1" x14ac:dyDescent="0.2">
      <c r="A27" s="371"/>
      <c r="B27" s="389"/>
      <c r="C27" s="389"/>
      <c r="D27" s="389"/>
      <c r="E27" s="199"/>
      <c r="F27" s="199"/>
      <c r="G27" s="199"/>
      <c r="H27" s="389"/>
      <c r="I27" s="199"/>
      <c r="J27" s="199"/>
      <c r="K27" s="199"/>
      <c r="L27" s="199"/>
      <c r="M27" s="199"/>
      <c r="N27" s="199"/>
      <c r="O27" s="199"/>
      <c r="P27" s="199"/>
      <c r="Q27" s="199"/>
      <c r="R27" s="199"/>
    </row>
    <row r="28" spans="1:18" ht="11.25" customHeight="1" x14ac:dyDescent="0.15">
      <c r="A28" s="371"/>
      <c r="B28" s="554" t="s">
        <v>246</v>
      </c>
      <c r="C28" s="555"/>
      <c r="D28" s="555"/>
      <c r="E28" s="555"/>
      <c r="F28" s="556"/>
      <c r="G28" s="554" t="s">
        <v>247</v>
      </c>
      <c r="H28" s="555"/>
      <c r="I28" s="555"/>
      <c r="J28" s="555"/>
      <c r="K28" s="555"/>
      <c r="L28" s="556"/>
      <c r="M28" s="554" t="s">
        <v>248</v>
      </c>
      <c r="N28" s="555"/>
      <c r="O28" s="555"/>
      <c r="P28" s="555"/>
      <c r="Q28" s="556"/>
      <c r="R28" s="199"/>
    </row>
    <row r="29" spans="1:18" ht="11.25" customHeight="1" thickBot="1" x14ac:dyDescent="0.2">
      <c r="A29" s="371"/>
      <c r="B29" s="352" t="s">
        <v>72</v>
      </c>
      <c r="C29" s="353" t="s">
        <v>73</v>
      </c>
      <c r="D29" s="353" t="s">
        <v>74</v>
      </c>
      <c r="E29" s="540" t="s">
        <v>249</v>
      </c>
      <c r="F29" s="542"/>
      <c r="G29" s="352" t="s">
        <v>75</v>
      </c>
      <c r="H29" s="353" t="s">
        <v>76</v>
      </c>
      <c r="I29" s="353" t="s">
        <v>77</v>
      </c>
      <c r="J29" s="540" t="s">
        <v>250</v>
      </c>
      <c r="K29" s="541"/>
      <c r="L29" s="542"/>
      <c r="M29" s="352" t="s">
        <v>78</v>
      </c>
      <c r="N29" s="353" t="s">
        <v>79</v>
      </c>
      <c r="O29" s="540" t="s">
        <v>251</v>
      </c>
      <c r="P29" s="541"/>
      <c r="Q29" s="542"/>
      <c r="R29" s="199"/>
    </row>
    <row r="30" spans="1:18" ht="11.25" customHeight="1" x14ac:dyDescent="0.15">
      <c r="A30" s="400" t="s">
        <v>40</v>
      </c>
      <c r="B30" s="401">
        <v>14.616</v>
      </c>
      <c r="C30" s="139">
        <v>20.016999999999999</v>
      </c>
      <c r="D30" s="139">
        <v>23.42</v>
      </c>
      <c r="E30" s="497">
        <v>22.18</v>
      </c>
      <c r="F30" s="567"/>
      <c r="G30" s="401">
        <v>11.804</v>
      </c>
      <c r="H30" s="139">
        <v>13.954000000000001</v>
      </c>
      <c r="I30" s="139">
        <v>23.863</v>
      </c>
      <c r="J30" s="497">
        <v>26.574000000000002</v>
      </c>
      <c r="K30" s="568"/>
      <c r="L30" s="567"/>
      <c r="M30" s="401">
        <v>2.0739999999999998</v>
      </c>
      <c r="N30" s="139">
        <v>2.6930000000000001</v>
      </c>
      <c r="O30" s="497">
        <v>2.9209999999999998</v>
      </c>
      <c r="P30" s="568"/>
      <c r="Q30" s="567"/>
      <c r="R30" s="199"/>
    </row>
    <row r="31" spans="1:18" ht="11.25" customHeight="1" x14ac:dyDescent="0.15">
      <c r="A31" s="402" t="s">
        <v>208</v>
      </c>
      <c r="B31" s="197" t="s">
        <v>80</v>
      </c>
      <c r="C31" s="111" t="s">
        <v>81</v>
      </c>
      <c r="D31" s="111" t="s">
        <v>260</v>
      </c>
      <c r="E31" s="111" t="s">
        <v>82</v>
      </c>
      <c r="F31" s="114" t="s">
        <v>83</v>
      </c>
      <c r="G31" s="197" t="s">
        <v>41</v>
      </c>
      <c r="H31" s="111" t="s">
        <v>84</v>
      </c>
      <c r="I31" s="111" t="s">
        <v>23</v>
      </c>
      <c r="J31" s="111" t="s">
        <v>46</v>
      </c>
      <c r="K31" s="111" t="s">
        <v>85</v>
      </c>
      <c r="L31" s="198" t="s">
        <v>83</v>
      </c>
      <c r="M31" s="197" t="s">
        <v>86</v>
      </c>
      <c r="N31" s="111" t="s">
        <v>47</v>
      </c>
      <c r="O31" s="111" t="s">
        <v>87</v>
      </c>
      <c r="P31" s="111" t="s">
        <v>88</v>
      </c>
      <c r="Q31" s="198" t="s">
        <v>84</v>
      </c>
      <c r="R31" s="199"/>
    </row>
    <row r="32" spans="1:18" ht="11.25" customHeight="1" x14ac:dyDescent="0.15">
      <c r="A32" s="402" t="s">
        <v>27</v>
      </c>
      <c r="B32" s="196">
        <v>30</v>
      </c>
      <c r="C32" s="108">
        <v>40</v>
      </c>
      <c r="D32" s="108">
        <v>30</v>
      </c>
      <c r="E32" s="108">
        <v>8</v>
      </c>
      <c r="F32" s="131">
        <v>8</v>
      </c>
      <c r="G32" s="196">
        <v>8</v>
      </c>
      <c r="H32" s="108">
        <v>350</v>
      </c>
      <c r="I32" s="108">
        <v>3000</v>
      </c>
      <c r="J32" s="108">
        <v>20</v>
      </c>
      <c r="K32" s="108">
        <v>20</v>
      </c>
      <c r="L32" s="194">
        <v>15</v>
      </c>
      <c r="M32" s="196">
        <v>140</v>
      </c>
      <c r="N32" s="108">
        <v>150</v>
      </c>
      <c r="O32" s="108">
        <v>100</v>
      </c>
      <c r="P32" s="108">
        <v>105</v>
      </c>
      <c r="Q32" s="194">
        <v>120</v>
      </c>
      <c r="R32" s="199"/>
    </row>
    <row r="33" spans="1:18" ht="11.25" customHeight="1" thickBot="1" x14ac:dyDescent="0.2">
      <c r="A33" s="403" t="s">
        <v>28</v>
      </c>
      <c r="B33" s="404">
        <v>133.1</v>
      </c>
      <c r="C33" s="383">
        <v>148.9</v>
      </c>
      <c r="D33" s="383">
        <v>58.7</v>
      </c>
      <c r="E33" s="383">
        <v>27.5</v>
      </c>
      <c r="F33" s="405">
        <v>32.299999999999997</v>
      </c>
      <c r="G33" s="404">
        <v>63.8</v>
      </c>
      <c r="H33" s="383">
        <v>258</v>
      </c>
      <c r="I33" s="383">
        <v>1698</v>
      </c>
      <c r="J33" s="383">
        <v>43.3</v>
      </c>
      <c r="K33" s="383">
        <v>42.3</v>
      </c>
      <c r="L33" s="406">
        <v>41.8</v>
      </c>
      <c r="M33" s="396">
        <v>98.7</v>
      </c>
      <c r="N33" s="396">
        <v>88</v>
      </c>
      <c r="O33" s="396">
        <v>83.6</v>
      </c>
      <c r="P33" s="396">
        <v>90.1</v>
      </c>
      <c r="Q33" s="407">
        <v>101.9</v>
      </c>
      <c r="R33" s="199"/>
    </row>
    <row r="34" spans="1:18" ht="7.5" customHeight="1" thickBot="1" x14ac:dyDescent="0.2">
      <c r="A34" s="371"/>
      <c r="B34" s="389"/>
      <c r="C34" s="389"/>
      <c r="D34" s="199"/>
      <c r="E34" s="199"/>
      <c r="F34" s="199"/>
      <c r="G34" s="389"/>
      <c r="H34" s="389"/>
      <c r="I34" s="389"/>
      <c r="J34" s="389"/>
      <c r="K34" s="199"/>
      <c r="L34" s="199"/>
      <c r="M34" s="199"/>
      <c r="N34" s="199"/>
      <c r="O34" s="199"/>
      <c r="P34" s="199"/>
      <c r="Q34" s="199"/>
      <c r="R34" s="199"/>
    </row>
    <row r="35" spans="1:18" ht="11.25" customHeight="1" thickBot="1" x14ac:dyDescent="0.2">
      <c r="A35" s="371"/>
      <c r="B35" s="554" t="s">
        <v>252</v>
      </c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60" t="s">
        <v>279</v>
      </c>
      <c r="N35" s="561"/>
      <c r="O35" s="561"/>
      <c r="P35" s="561"/>
      <c r="Q35" s="373"/>
      <c r="R35" s="349"/>
    </row>
    <row r="36" spans="1:18" ht="11.25" customHeight="1" thickBot="1" x14ac:dyDescent="0.2">
      <c r="A36" s="371"/>
      <c r="B36" s="352" t="s">
        <v>90</v>
      </c>
      <c r="C36" s="408" t="s">
        <v>91</v>
      </c>
      <c r="D36" s="353" t="s">
        <v>92</v>
      </c>
      <c r="E36" s="353" t="s">
        <v>93</v>
      </c>
      <c r="F36" s="353" t="s">
        <v>94</v>
      </c>
      <c r="G36" s="540" t="s">
        <v>253</v>
      </c>
      <c r="H36" s="541"/>
      <c r="I36" s="544"/>
      <c r="J36" s="540" t="s">
        <v>254</v>
      </c>
      <c r="K36" s="541"/>
      <c r="L36" s="541"/>
      <c r="M36" s="409" t="s">
        <v>280</v>
      </c>
      <c r="N36" s="410" t="s">
        <v>281</v>
      </c>
      <c r="O36" s="410" t="s">
        <v>282</v>
      </c>
      <c r="P36" s="411" t="s">
        <v>283</v>
      </c>
      <c r="Q36" s="373"/>
      <c r="R36" s="349"/>
    </row>
    <row r="37" spans="1:18" ht="11.25" customHeight="1" x14ac:dyDescent="0.15">
      <c r="A37" s="412" t="s">
        <v>40</v>
      </c>
      <c r="B37" s="138">
        <v>17.215</v>
      </c>
      <c r="C37" s="139">
        <v>19.72</v>
      </c>
      <c r="D37" s="139">
        <v>23.312000000000001</v>
      </c>
      <c r="E37" s="139">
        <v>23.495000000000001</v>
      </c>
      <c r="F37" s="139">
        <v>26.655000000000001</v>
      </c>
      <c r="G37" s="505">
        <v>36.118000000000002</v>
      </c>
      <c r="H37" s="562"/>
      <c r="I37" s="563"/>
      <c r="J37" s="493" t="s">
        <v>262</v>
      </c>
      <c r="K37" s="494"/>
      <c r="L37" s="494"/>
      <c r="M37" s="401" t="s">
        <v>116</v>
      </c>
      <c r="N37" s="139" t="s">
        <v>116</v>
      </c>
      <c r="O37" s="139" t="s">
        <v>116</v>
      </c>
      <c r="P37" s="413" t="s">
        <v>116</v>
      </c>
      <c r="Q37" s="373"/>
      <c r="R37" s="349"/>
    </row>
    <row r="38" spans="1:18" ht="11.25" customHeight="1" x14ac:dyDescent="0.15">
      <c r="A38" s="414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373"/>
      <c r="R38" s="349"/>
    </row>
    <row r="39" spans="1:18" ht="11.25" customHeight="1" x14ac:dyDescent="0.15">
      <c r="A39" s="414" t="s">
        <v>27</v>
      </c>
      <c r="B39" s="107">
        <v>230</v>
      </c>
      <c r="C39" s="108">
        <v>250</v>
      </c>
      <c r="D39" s="108">
        <v>500</v>
      </c>
      <c r="E39" s="108">
        <v>150</v>
      </c>
      <c r="F39" s="108">
        <v>1600</v>
      </c>
      <c r="G39" s="108">
        <v>800</v>
      </c>
      <c r="H39" s="108">
        <v>900</v>
      </c>
      <c r="I39" s="108">
        <v>1000</v>
      </c>
      <c r="J39" s="108" t="s">
        <v>262</v>
      </c>
      <c r="K39" s="108" t="s">
        <v>261</v>
      </c>
      <c r="L39" s="131" t="s">
        <v>261</v>
      </c>
      <c r="M39" s="196" t="s">
        <v>262</v>
      </c>
      <c r="N39" s="108" t="s">
        <v>262</v>
      </c>
      <c r="O39" s="108" t="s">
        <v>262</v>
      </c>
      <c r="P39" s="194" t="s">
        <v>262</v>
      </c>
      <c r="Q39" s="373"/>
      <c r="R39" s="349"/>
    </row>
    <row r="40" spans="1:18" ht="11.25" customHeight="1" thickBot="1" x14ac:dyDescent="0.2">
      <c r="A40" s="415" t="s">
        <v>28</v>
      </c>
      <c r="B40" s="300">
        <v>272</v>
      </c>
      <c r="C40" s="301">
        <v>334</v>
      </c>
      <c r="D40" s="301">
        <v>316</v>
      </c>
      <c r="E40" s="301">
        <v>185</v>
      </c>
      <c r="F40" s="302">
        <v>693</v>
      </c>
      <c r="G40" s="301">
        <v>294</v>
      </c>
      <c r="H40" s="301">
        <v>403</v>
      </c>
      <c r="I40" s="301">
        <v>446</v>
      </c>
      <c r="J40" s="113" t="s">
        <v>261</v>
      </c>
      <c r="K40" s="113" t="s">
        <v>261</v>
      </c>
      <c r="L40" s="132" t="s">
        <v>261</v>
      </c>
      <c r="M40" s="393" t="s">
        <v>262</v>
      </c>
      <c r="N40" s="383" t="s">
        <v>262</v>
      </c>
      <c r="O40" s="383" t="s">
        <v>262</v>
      </c>
      <c r="P40" s="416" t="s">
        <v>262</v>
      </c>
      <c r="Q40" s="373"/>
      <c r="R40" s="349"/>
    </row>
    <row r="41" spans="1:18" ht="7.5" customHeight="1" thickBot="1" x14ac:dyDescent="0.2">
      <c r="A41" s="371"/>
      <c r="B41" s="389"/>
      <c r="C41" s="389"/>
      <c r="D41" s="389"/>
      <c r="E41" s="199"/>
      <c r="F41" s="199"/>
      <c r="G41" s="389"/>
      <c r="H41" s="389"/>
      <c r="I41" s="389"/>
      <c r="J41" s="199"/>
      <c r="K41" s="199"/>
      <c r="L41" s="199"/>
      <c r="M41" s="199"/>
      <c r="N41" s="199"/>
      <c r="O41" s="199"/>
      <c r="P41" s="199"/>
      <c r="Q41" s="199"/>
      <c r="R41" s="373"/>
    </row>
    <row r="42" spans="1:18" ht="11.25" customHeight="1" x14ac:dyDescent="0.15">
      <c r="A42" s="371"/>
      <c r="B42" s="554" t="s">
        <v>255</v>
      </c>
      <c r="C42" s="555"/>
      <c r="D42" s="555"/>
      <c r="E42" s="555"/>
      <c r="F42" s="555"/>
      <c r="G42" s="555"/>
      <c r="H42" s="555"/>
      <c r="I42" s="556"/>
      <c r="J42" s="554" t="s">
        <v>256</v>
      </c>
      <c r="K42" s="555"/>
      <c r="L42" s="555"/>
      <c r="M42" s="555"/>
      <c r="N42" s="556"/>
      <c r="O42" s="199"/>
      <c r="P42" s="199"/>
      <c r="Q42" s="199"/>
      <c r="R42" s="373"/>
    </row>
    <row r="43" spans="1:18" ht="11.25" customHeight="1" thickBot="1" x14ac:dyDescent="0.2">
      <c r="A43" s="371"/>
      <c r="B43" s="352" t="s">
        <v>98</v>
      </c>
      <c r="C43" s="353" t="s">
        <v>99</v>
      </c>
      <c r="D43" s="353" t="s">
        <v>100</v>
      </c>
      <c r="E43" s="353" t="s">
        <v>101</v>
      </c>
      <c r="F43" s="353" t="s">
        <v>102</v>
      </c>
      <c r="G43" s="564" t="s">
        <v>257</v>
      </c>
      <c r="H43" s="565"/>
      <c r="I43" s="566"/>
      <c r="J43" s="352" t="s">
        <v>103</v>
      </c>
      <c r="K43" s="353" t="s">
        <v>104</v>
      </c>
      <c r="L43" s="540" t="s">
        <v>258</v>
      </c>
      <c r="M43" s="541"/>
      <c r="N43" s="542"/>
      <c r="O43" s="199"/>
      <c r="P43" s="199"/>
      <c r="Q43" s="199"/>
      <c r="R43" s="373"/>
    </row>
    <row r="44" spans="1:18" ht="11.25" customHeight="1" x14ac:dyDescent="0.15">
      <c r="A44" s="412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424">
        <v>4.9379999999999997</v>
      </c>
      <c r="K44" s="356">
        <v>10.552</v>
      </c>
      <c r="L44" s="493">
        <v>15.083</v>
      </c>
      <c r="M44" s="494"/>
      <c r="N44" s="548"/>
      <c r="O44" s="199"/>
      <c r="P44" s="199"/>
      <c r="Q44" s="199"/>
      <c r="R44" s="373"/>
    </row>
    <row r="45" spans="1:18" ht="11.25" customHeight="1" x14ac:dyDescent="0.15">
      <c r="A45" s="414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109" t="s">
        <v>105</v>
      </c>
      <c r="K45" s="111" t="s">
        <v>294</v>
      </c>
      <c r="L45" s="111" t="s">
        <v>322</v>
      </c>
      <c r="M45" s="111" t="s">
        <v>212</v>
      </c>
      <c r="N45" s="198" t="s">
        <v>296</v>
      </c>
      <c r="O45" s="199"/>
      <c r="P45" s="199"/>
      <c r="Q45" s="199"/>
      <c r="R45" s="373"/>
    </row>
    <row r="46" spans="1:18" ht="11.25" customHeight="1" x14ac:dyDescent="0.15">
      <c r="A46" s="414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15</v>
      </c>
      <c r="K46" s="108">
        <v>12</v>
      </c>
      <c r="L46" s="108">
        <v>20</v>
      </c>
      <c r="M46" s="108">
        <v>25</v>
      </c>
      <c r="N46" s="194">
        <v>30</v>
      </c>
      <c r="O46" s="199"/>
      <c r="P46" s="199"/>
      <c r="Q46" s="199"/>
      <c r="R46" s="373"/>
    </row>
    <row r="47" spans="1:18" ht="11.25" customHeight="1" thickBot="1" x14ac:dyDescent="0.2">
      <c r="A47" s="415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417">
        <v>73.900000000000006</v>
      </c>
      <c r="K47" s="396">
        <v>60.7</v>
      </c>
      <c r="L47" s="396">
        <v>56</v>
      </c>
      <c r="M47" s="396">
        <v>58.8</v>
      </c>
      <c r="N47" s="418">
        <v>60.8</v>
      </c>
      <c r="O47" s="199"/>
      <c r="P47" s="199"/>
      <c r="Q47" s="199"/>
      <c r="R47" s="373"/>
    </row>
    <row r="48" spans="1:18" ht="7.5" customHeight="1" thickBot="1" x14ac:dyDescent="0.2">
      <c r="A48" s="371"/>
      <c r="B48" s="389"/>
      <c r="C48" s="38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373"/>
    </row>
    <row r="49" spans="1:18" ht="11.25" customHeight="1" x14ac:dyDescent="0.15">
      <c r="A49" s="371"/>
      <c r="B49" s="554" t="s">
        <v>259</v>
      </c>
      <c r="C49" s="555"/>
      <c r="D49" s="555"/>
      <c r="E49" s="556"/>
      <c r="F49" s="554" t="s">
        <v>109</v>
      </c>
      <c r="G49" s="555"/>
      <c r="H49" s="555"/>
      <c r="I49" s="555"/>
      <c r="J49" s="555"/>
      <c r="K49" s="556"/>
      <c r="L49" s="199"/>
      <c r="M49" s="557" t="s">
        <v>228</v>
      </c>
      <c r="N49" s="558"/>
      <c r="O49" s="558"/>
      <c r="P49" s="558"/>
      <c r="Q49" s="558"/>
      <c r="R49" s="559"/>
    </row>
    <row r="50" spans="1:18" ht="11.25" customHeight="1" thickBot="1" x14ac:dyDescent="0.2">
      <c r="A50" s="371"/>
      <c r="B50" s="352" t="s">
        <v>110</v>
      </c>
      <c r="C50" s="540" t="s">
        <v>285</v>
      </c>
      <c r="D50" s="541"/>
      <c r="E50" s="542"/>
      <c r="F50" s="543" t="s">
        <v>111</v>
      </c>
      <c r="G50" s="541"/>
      <c r="H50" s="544"/>
      <c r="I50" s="540" t="s">
        <v>112</v>
      </c>
      <c r="J50" s="541"/>
      <c r="K50" s="542"/>
      <c r="L50" s="199"/>
      <c r="M50" s="545" t="s">
        <v>229</v>
      </c>
      <c r="N50" s="546"/>
      <c r="O50" s="546"/>
      <c r="P50" s="546"/>
      <c r="Q50" s="546"/>
      <c r="R50" s="547"/>
    </row>
    <row r="51" spans="1:18" ht="11.25" customHeight="1" thickBot="1" x14ac:dyDescent="0.2">
      <c r="A51" s="400" t="s">
        <v>40</v>
      </c>
      <c r="B51" s="355" t="s">
        <v>29</v>
      </c>
      <c r="C51" s="493">
        <v>8.4580000000000002</v>
      </c>
      <c r="D51" s="494"/>
      <c r="E51" s="548"/>
      <c r="F51" s="549">
        <v>10.002000000000001</v>
      </c>
      <c r="G51" s="494"/>
      <c r="H51" s="550"/>
      <c r="I51" s="493">
        <v>5.4720000000000004</v>
      </c>
      <c r="J51" s="494"/>
      <c r="K51" s="548"/>
      <c r="L51" s="199"/>
      <c r="M51" s="551" t="s">
        <v>263</v>
      </c>
      <c r="N51" s="552"/>
      <c r="O51" s="552"/>
      <c r="P51" s="552"/>
      <c r="Q51" s="552"/>
      <c r="R51" s="553"/>
    </row>
    <row r="52" spans="1:18" ht="11.25" customHeight="1" x14ac:dyDescent="0.15">
      <c r="A52" s="402" t="s">
        <v>12</v>
      </c>
      <c r="B52" s="197" t="s">
        <v>106</v>
      </c>
      <c r="C52" s="111" t="s">
        <v>265</v>
      </c>
      <c r="D52" s="111" t="s">
        <v>21</v>
      </c>
      <c r="E52" s="198" t="s">
        <v>22</v>
      </c>
      <c r="F52" s="197" t="s">
        <v>284</v>
      </c>
      <c r="G52" s="419" t="s">
        <v>113</v>
      </c>
      <c r="H52" s="111" t="s">
        <v>50</v>
      </c>
      <c r="I52" s="111" t="s">
        <v>24</v>
      </c>
      <c r="J52" s="111" t="s">
        <v>114</v>
      </c>
      <c r="K52" s="198" t="s">
        <v>84</v>
      </c>
      <c r="L52" s="199"/>
      <c r="M52" s="460" t="s">
        <v>407</v>
      </c>
      <c r="N52" s="460"/>
      <c r="O52" s="460"/>
      <c r="P52" s="460"/>
      <c r="Q52" s="460"/>
      <c r="R52" s="460"/>
    </row>
    <row r="53" spans="1:18" ht="11.25" customHeight="1" x14ac:dyDescent="0.15">
      <c r="A53" s="402" t="s">
        <v>27</v>
      </c>
      <c r="B53" s="355" t="s">
        <v>29</v>
      </c>
      <c r="C53" s="108">
        <v>150</v>
      </c>
      <c r="D53" s="131">
        <v>150</v>
      </c>
      <c r="E53" s="379" t="s">
        <v>29</v>
      </c>
      <c r="F53" s="107">
        <v>110</v>
      </c>
      <c r="G53" s="107">
        <v>120</v>
      </c>
      <c r="H53" s="107">
        <v>140</v>
      </c>
      <c r="I53" s="108">
        <v>50</v>
      </c>
      <c r="J53" s="108">
        <v>50</v>
      </c>
      <c r="K53" s="194">
        <v>50</v>
      </c>
      <c r="L53" s="19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403" t="s">
        <v>28</v>
      </c>
      <c r="B54" s="363" t="s">
        <v>29</v>
      </c>
      <c r="C54" s="396">
        <v>139.9</v>
      </c>
      <c r="D54" s="396">
        <v>137.19999999999999</v>
      </c>
      <c r="E54" s="407" t="s">
        <v>29</v>
      </c>
      <c r="F54" s="326">
        <v>88.6</v>
      </c>
      <c r="G54" s="417">
        <v>96.2</v>
      </c>
      <c r="H54" s="420">
        <v>105.9</v>
      </c>
      <c r="I54" s="394">
        <v>54.5</v>
      </c>
      <c r="J54" s="394">
        <v>54.2</v>
      </c>
      <c r="K54" s="395">
        <v>54.1</v>
      </c>
      <c r="L54" s="199"/>
      <c r="M54" s="461"/>
      <c r="N54" s="461"/>
      <c r="O54" s="461"/>
      <c r="P54" s="461"/>
      <c r="Q54" s="461"/>
      <c r="R54" s="461"/>
    </row>
    <row r="55" spans="1:18" ht="23.25" customHeight="1" x14ac:dyDescent="0.15">
      <c r="A55" s="349"/>
      <c r="B55" s="349"/>
      <c r="C55" s="349"/>
      <c r="D55" s="349"/>
      <c r="E55" s="349"/>
      <c r="F55" s="371"/>
      <c r="G55" s="349"/>
      <c r="H55" s="349"/>
      <c r="I55" s="349"/>
      <c r="J55" s="349"/>
      <c r="K55" s="349"/>
      <c r="L55" s="349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20" zoomScaleNormal="12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>
      <c r="A1" s="349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ht="11.25" customHeight="1" x14ac:dyDescent="0.1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1.25" customHeight="1" x14ac:dyDescent="0.15">
      <c r="A3" s="349"/>
      <c r="B3" s="349"/>
      <c r="C3" s="349" t="s">
        <v>115</v>
      </c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1.25" customHeight="1" x14ac:dyDescent="0.15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ht="11.25" customHeight="1" x14ac:dyDescent="0.15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</row>
    <row r="6" spans="1:18" ht="11.25" customHeight="1" thickBot="1" x14ac:dyDescent="0.2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</row>
    <row r="7" spans="1:18" ht="11.25" customHeight="1" x14ac:dyDescent="0.15">
      <c r="A7" s="350" t="s">
        <v>0</v>
      </c>
      <c r="B7" s="554" t="s">
        <v>230</v>
      </c>
      <c r="C7" s="572"/>
      <c r="D7" s="572"/>
      <c r="E7" s="572"/>
      <c r="F7" s="572"/>
      <c r="G7" s="573"/>
      <c r="H7" s="554" t="s">
        <v>231</v>
      </c>
      <c r="I7" s="572"/>
      <c r="J7" s="572"/>
      <c r="K7" s="572"/>
      <c r="L7" s="572"/>
      <c r="M7" s="573"/>
      <c r="N7" s="554" t="s">
        <v>232</v>
      </c>
      <c r="O7" s="572"/>
      <c r="P7" s="572"/>
      <c r="Q7" s="572"/>
      <c r="R7" s="573"/>
    </row>
    <row r="8" spans="1:18" ht="11.25" customHeight="1" thickBot="1" x14ac:dyDescent="0.2">
      <c r="A8" s="351">
        <v>44524</v>
      </c>
      <c r="B8" s="352" t="s">
        <v>4</v>
      </c>
      <c r="C8" s="353" t="s">
        <v>5</v>
      </c>
      <c r="D8" s="353" t="s">
        <v>6</v>
      </c>
      <c r="E8" s="540" t="s">
        <v>233</v>
      </c>
      <c r="F8" s="541"/>
      <c r="G8" s="542"/>
      <c r="H8" s="352" t="s">
        <v>7</v>
      </c>
      <c r="I8" s="353" t="s">
        <v>8</v>
      </c>
      <c r="J8" s="353" t="s">
        <v>9</v>
      </c>
      <c r="K8" s="540" t="s">
        <v>234</v>
      </c>
      <c r="L8" s="541"/>
      <c r="M8" s="542"/>
      <c r="N8" s="352" t="s">
        <v>10</v>
      </c>
      <c r="O8" s="353" t="s">
        <v>11</v>
      </c>
      <c r="P8" s="540" t="s">
        <v>286</v>
      </c>
      <c r="Q8" s="541"/>
      <c r="R8" s="542"/>
    </row>
    <row r="9" spans="1:18" ht="11.25" customHeight="1" x14ac:dyDescent="0.15">
      <c r="A9" s="354" t="s">
        <v>289</v>
      </c>
      <c r="B9" s="355" t="s">
        <v>29</v>
      </c>
      <c r="C9" s="356" t="s">
        <v>29</v>
      </c>
      <c r="D9" s="356">
        <v>13.752000000000001</v>
      </c>
      <c r="E9" s="493">
        <v>15.12</v>
      </c>
      <c r="F9" s="494"/>
      <c r="G9" s="548"/>
      <c r="H9" s="425" t="s">
        <v>29</v>
      </c>
      <c r="I9" s="358" t="s">
        <v>29</v>
      </c>
      <c r="J9" s="356">
        <v>11.505000000000001</v>
      </c>
      <c r="K9" s="493">
        <v>16.96</v>
      </c>
      <c r="L9" s="494"/>
      <c r="M9" s="548"/>
      <c r="N9" s="355" t="s">
        <v>29</v>
      </c>
      <c r="O9" s="356">
        <v>16.05</v>
      </c>
      <c r="P9" s="493">
        <v>23.105</v>
      </c>
      <c r="Q9" s="494"/>
      <c r="R9" s="548"/>
    </row>
    <row r="10" spans="1:18" ht="11.25" customHeight="1" x14ac:dyDescent="0.15">
      <c r="A10" s="359" t="s">
        <v>12</v>
      </c>
      <c r="B10" s="197" t="s">
        <v>13</v>
      </c>
      <c r="C10" s="111" t="s">
        <v>14</v>
      </c>
      <c r="D10" s="111" t="s">
        <v>210</v>
      </c>
      <c r="E10" s="111" t="s">
        <v>16</v>
      </c>
      <c r="F10" s="111" t="s">
        <v>296</v>
      </c>
      <c r="G10" s="198" t="s">
        <v>18</v>
      </c>
      <c r="H10" s="360" t="s">
        <v>19</v>
      </c>
      <c r="I10" s="361" t="s">
        <v>20</v>
      </c>
      <c r="J10" s="111" t="s">
        <v>272</v>
      </c>
      <c r="K10" s="111" t="s">
        <v>290</v>
      </c>
      <c r="L10" s="111" t="s">
        <v>22</v>
      </c>
      <c r="M10" s="198" t="s">
        <v>23</v>
      </c>
      <c r="N10" s="197" t="s">
        <v>24</v>
      </c>
      <c r="O10" s="111" t="s">
        <v>210</v>
      </c>
      <c r="P10" s="111" t="s">
        <v>291</v>
      </c>
      <c r="Q10" s="111" t="s">
        <v>25</v>
      </c>
      <c r="R10" s="198" t="s">
        <v>26</v>
      </c>
    </row>
    <row r="11" spans="1:18" ht="11.25" customHeight="1" x14ac:dyDescent="0.15">
      <c r="A11" s="359" t="s">
        <v>27</v>
      </c>
      <c r="B11" s="196" t="s">
        <v>29</v>
      </c>
      <c r="C11" s="108" t="s">
        <v>29</v>
      </c>
      <c r="D11" s="108">
        <v>900</v>
      </c>
      <c r="E11" s="108">
        <v>700</v>
      </c>
      <c r="F11" s="108">
        <v>800</v>
      </c>
      <c r="G11" s="194">
        <v>750</v>
      </c>
      <c r="H11" s="196" t="s">
        <v>29</v>
      </c>
      <c r="I11" s="108" t="s">
        <v>29</v>
      </c>
      <c r="J11" s="108">
        <v>340</v>
      </c>
      <c r="K11" s="108">
        <v>150</v>
      </c>
      <c r="L11" s="108">
        <v>160</v>
      </c>
      <c r="M11" s="194">
        <v>160</v>
      </c>
      <c r="N11" s="196" t="s">
        <v>316</v>
      </c>
      <c r="O11" s="108">
        <v>150</v>
      </c>
      <c r="P11" s="108">
        <v>140</v>
      </c>
      <c r="Q11" s="108">
        <v>250</v>
      </c>
      <c r="R11" s="194" t="s">
        <v>29</v>
      </c>
    </row>
    <row r="12" spans="1:18" ht="11.25" customHeight="1" thickBot="1" x14ac:dyDescent="0.2">
      <c r="A12" s="362" t="s">
        <v>28</v>
      </c>
      <c r="B12" s="363" t="s">
        <v>29</v>
      </c>
      <c r="C12" s="364" t="s">
        <v>29</v>
      </c>
      <c r="D12" s="365">
        <v>264</v>
      </c>
      <c r="E12" s="366">
        <v>377</v>
      </c>
      <c r="F12" s="366">
        <v>386</v>
      </c>
      <c r="G12" s="367">
        <v>384</v>
      </c>
      <c r="H12" s="368" t="s">
        <v>29</v>
      </c>
      <c r="I12" s="365" t="s">
        <v>29</v>
      </c>
      <c r="J12" s="365">
        <v>176</v>
      </c>
      <c r="K12" s="366">
        <v>124</v>
      </c>
      <c r="L12" s="366">
        <v>131</v>
      </c>
      <c r="M12" s="369">
        <v>132</v>
      </c>
      <c r="N12" s="368" t="s">
        <v>29</v>
      </c>
      <c r="O12" s="365">
        <v>89</v>
      </c>
      <c r="P12" s="365">
        <v>113</v>
      </c>
      <c r="Q12" s="365">
        <v>163</v>
      </c>
      <c r="R12" s="370" t="s">
        <v>29</v>
      </c>
    </row>
    <row r="13" spans="1:18" ht="7.5" customHeight="1" thickBot="1" x14ac:dyDescent="0.2">
      <c r="A13" s="371"/>
      <c r="B13" s="372"/>
      <c r="C13" s="372"/>
      <c r="D13" s="372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373"/>
    </row>
    <row r="14" spans="1:18" ht="11.25" customHeight="1" x14ac:dyDescent="0.15">
      <c r="A14" s="371"/>
      <c r="B14" s="554" t="s">
        <v>292</v>
      </c>
      <c r="C14" s="555"/>
      <c r="D14" s="555"/>
      <c r="E14" s="555"/>
      <c r="F14" s="555"/>
      <c r="G14" s="555"/>
      <c r="H14" s="556"/>
      <c r="I14" s="554" t="s">
        <v>235</v>
      </c>
      <c r="J14" s="555"/>
      <c r="K14" s="555"/>
      <c r="L14" s="555"/>
      <c r="M14" s="555"/>
      <c r="N14" s="556"/>
      <c r="O14" s="554" t="s">
        <v>236</v>
      </c>
      <c r="P14" s="555"/>
      <c r="Q14" s="556"/>
      <c r="R14" s="373"/>
    </row>
    <row r="15" spans="1:18" ht="11.25" customHeight="1" thickBot="1" x14ac:dyDescent="0.2">
      <c r="A15" s="371"/>
      <c r="B15" s="352" t="s">
        <v>33</v>
      </c>
      <c r="C15" s="353" t="s">
        <v>363</v>
      </c>
      <c r="D15" s="353" t="s">
        <v>35</v>
      </c>
      <c r="E15" s="353" t="s">
        <v>36</v>
      </c>
      <c r="F15" s="540" t="s">
        <v>237</v>
      </c>
      <c r="G15" s="541"/>
      <c r="H15" s="542"/>
      <c r="I15" s="352" t="s">
        <v>264</v>
      </c>
      <c r="J15" s="353" t="s">
        <v>287</v>
      </c>
      <c r="K15" s="353" t="s">
        <v>39</v>
      </c>
      <c r="L15" s="540" t="s">
        <v>238</v>
      </c>
      <c r="M15" s="541"/>
      <c r="N15" s="542"/>
      <c r="O15" s="543" t="s">
        <v>239</v>
      </c>
      <c r="P15" s="544"/>
      <c r="Q15" s="374" t="s">
        <v>207</v>
      </c>
      <c r="R15" s="373"/>
    </row>
    <row r="16" spans="1:18" ht="11.25" customHeight="1" x14ac:dyDescent="0.15">
      <c r="A16" s="354" t="s">
        <v>40</v>
      </c>
      <c r="B16" s="356">
        <v>3.1869999999999998</v>
      </c>
      <c r="C16" s="375">
        <v>10.015000000000001</v>
      </c>
      <c r="D16" s="426">
        <v>19.227</v>
      </c>
      <c r="E16" s="356">
        <v>21.212</v>
      </c>
      <c r="F16" s="493">
        <v>22.34</v>
      </c>
      <c r="G16" s="494"/>
      <c r="H16" s="548"/>
      <c r="I16" s="355">
        <v>6.2050000000000001</v>
      </c>
      <c r="J16" s="356">
        <v>16.242000000000001</v>
      </c>
      <c r="K16" s="356">
        <v>19.716999999999999</v>
      </c>
      <c r="L16" s="569">
        <v>20.009</v>
      </c>
      <c r="M16" s="570"/>
      <c r="N16" s="571"/>
      <c r="O16" s="549">
        <v>12.961</v>
      </c>
      <c r="P16" s="550"/>
      <c r="Q16" s="379">
        <v>11.226000000000001</v>
      </c>
      <c r="R16" s="373"/>
    </row>
    <row r="17" spans="1:18" ht="11.25" customHeight="1" x14ac:dyDescent="0.15">
      <c r="A17" s="359" t="s">
        <v>12</v>
      </c>
      <c r="B17" s="197" t="s">
        <v>271</v>
      </c>
      <c r="C17" s="380" t="s">
        <v>41</v>
      </c>
      <c r="D17" s="109" t="s">
        <v>323</v>
      </c>
      <c r="E17" s="111" t="s">
        <v>43</v>
      </c>
      <c r="F17" s="111" t="s">
        <v>44</v>
      </c>
      <c r="G17" s="111" t="s">
        <v>45</v>
      </c>
      <c r="H17" s="198" t="s">
        <v>46</v>
      </c>
      <c r="I17" s="197" t="s">
        <v>47</v>
      </c>
      <c r="J17" s="111" t="s">
        <v>48</v>
      </c>
      <c r="K17" s="111" t="s">
        <v>22</v>
      </c>
      <c r="L17" s="111" t="s">
        <v>49</v>
      </c>
      <c r="M17" s="111" t="s">
        <v>44</v>
      </c>
      <c r="N17" s="114" t="s">
        <v>46</v>
      </c>
      <c r="O17" s="381" t="s">
        <v>43</v>
      </c>
      <c r="P17" s="382" t="s">
        <v>206</v>
      </c>
      <c r="Q17" s="198" t="s">
        <v>50</v>
      </c>
      <c r="R17" s="373"/>
    </row>
    <row r="18" spans="1:18" ht="11.25" customHeight="1" x14ac:dyDescent="0.15">
      <c r="A18" s="359" t="s">
        <v>27</v>
      </c>
      <c r="B18" s="108">
        <v>5</v>
      </c>
      <c r="C18" s="195">
        <v>10</v>
      </c>
      <c r="D18" s="107">
        <v>3200</v>
      </c>
      <c r="E18" s="108">
        <v>2700</v>
      </c>
      <c r="F18" s="108">
        <v>40</v>
      </c>
      <c r="G18" s="108">
        <v>35</v>
      </c>
      <c r="H18" s="194">
        <v>30</v>
      </c>
      <c r="I18" s="108">
        <v>12</v>
      </c>
      <c r="J18" s="108">
        <v>250</v>
      </c>
      <c r="K18" s="108">
        <v>2400</v>
      </c>
      <c r="L18" s="108">
        <v>10</v>
      </c>
      <c r="M18" s="108">
        <v>10</v>
      </c>
      <c r="N18" s="108">
        <v>10</v>
      </c>
      <c r="O18" s="196">
        <v>360</v>
      </c>
      <c r="P18" s="108">
        <v>390</v>
      </c>
      <c r="Q18" s="194">
        <v>140</v>
      </c>
      <c r="R18" s="373"/>
    </row>
    <row r="19" spans="1:18" ht="11.25" customHeight="1" thickBot="1" x14ac:dyDescent="0.2">
      <c r="A19" s="362" t="s">
        <v>28</v>
      </c>
      <c r="B19" s="383">
        <v>38</v>
      </c>
      <c r="C19" s="383">
        <v>75</v>
      </c>
      <c r="D19" s="383">
        <v>1273</v>
      </c>
      <c r="E19" s="383">
        <v>909</v>
      </c>
      <c r="F19" s="384">
        <v>46</v>
      </c>
      <c r="G19" s="384">
        <v>43</v>
      </c>
      <c r="H19" s="385">
        <v>43</v>
      </c>
      <c r="I19" s="383">
        <v>71</v>
      </c>
      <c r="J19" s="383">
        <v>199</v>
      </c>
      <c r="K19" s="383">
        <v>809</v>
      </c>
      <c r="L19" s="384">
        <v>44</v>
      </c>
      <c r="M19" s="384">
        <v>41</v>
      </c>
      <c r="N19" s="386">
        <v>41</v>
      </c>
      <c r="O19" s="387">
        <v>241</v>
      </c>
      <c r="P19" s="384">
        <v>241</v>
      </c>
      <c r="Q19" s="388">
        <v>156.5</v>
      </c>
      <c r="R19" s="373"/>
    </row>
    <row r="20" spans="1:18" ht="7.5" customHeight="1" thickBot="1" x14ac:dyDescent="0.2">
      <c r="A20" s="371"/>
      <c r="B20" s="372"/>
      <c r="C20" s="372"/>
      <c r="D20" s="199"/>
      <c r="E20" s="199"/>
      <c r="F20" s="199"/>
      <c r="G20" s="389"/>
      <c r="H20" s="389"/>
      <c r="I20" s="389"/>
      <c r="J20" s="389"/>
      <c r="K20" s="199"/>
      <c r="L20" s="199"/>
      <c r="M20" s="199"/>
      <c r="N20" s="199"/>
      <c r="O20" s="199"/>
      <c r="P20" s="199"/>
      <c r="Q20" s="390"/>
      <c r="R20" s="373"/>
    </row>
    <row r="21" spans="1:18" ht="11.25" customHeight="1" x14ac:dyDescent="0.15">
      <c r="A21" s="371"/>
      <c r="B21" s="554" t="s">
        <v>240</v>
      </c>
      <c r="C21" s="555"/>
      <c r="D21" s="555"/>
      <c r="E21" s="556"/>
      <c r="F21" s="554" t="s">
        <v>241</v>
      </c>
      <c r="G21" s="555"/>
      <c r="H21" s="555"/>
      <c r="I21" s="555"/>
      <c r="J21" s="556"/>
      <c r="K21" s="554" t="s">
        <v>334</v>
      </c>
      <c r="L21" s="555"/>
      <c r="M21" s="555"/>
      <c r="N21" s="555"/>
      <c r="O21" s="555"/>
      <c r="P21" s="555"/>
      <c r="Q21" s="556"/>
      <c r="R21" s="373"/>
    </row>
    <row r="22" spans="1:18" ht="11.25" customHeight="1" thickBot="1" x14ac:dyDescent="0.2">
      <c r="A22" s="371"/>
      <c r="B22" s="352" t="s">
        <v>54</v>
      </c>
      <c r="C22" s="540" t="s">
        <v>243</v>
      </c>
      <c r="D22" s="541"/>
      <c r="E22" s="542"/>
      <c r="F22" s="352" t="s">
        <v>55</v>
      </c>
      <c r="G22" s="353" t="s">
        <v>56</v>
      </c>
      <c r="H22" s="540" t="s">
        <v>244</v>
      </c>
      <c r="I22" s="541"/>
      <c r="J22" s="542"/>
      <c r="K22" s="352" t="s">
        <v>57</v>
      </c>
      <c r="L22" s="353" t="s">
        <v>58</v>
      </c>
      <c r="M22" s="353" t="s">
        <v>59</v>
      </c>
      <c r="N22" s="353" t="s">
        <v>60</v>
      </c>
      <c r="O22" s="540" t="s">
        <v>245</v>
      </c>
      <c r="P22" s="541"/>
      <c r="Q22" s="542"/>
      <c r="R22" s="373"/>
    </row>
    <row r="23" spans="1:18" ht="11.25" customHeight="1" x14ac:dyDescent="0.15">
      <c r="A23" s="354" t="s">
        <v>40</v>
      </c>
      <c r="B23" s="355">
        <v>4.63</v>
      </c>
      <c r="C23" s="493">
        <v>8.4019999999999992</v>
      </c>
      <c r="D23" s="494"/>
      <c r="E23" s="548"/>
      <c r="F23" s="355">
        <v>6.0590000000000002</v>
      </c>
      <c r="G23" s="356">
        <v>7.4509999999999996</v>
      </c>
      <c r="H23" s="493">
        <v>6.2910000000000004</v>
      </c>
      <c r="I23" s="494"/>
      <c r="J23" s="548"/>
      <c r="K23" s="355" t="s">
        <v>116</v>
      </c>
      <c r="L23" s="356">
        <v>30.361000000000001</v>
      </c>
      <c r="M23" s="391">
        <v>28.117999999999999</v>
      </c>
      <c r="N23" s="356">
        <v>33.917000000000002</v>
      </c>
      <c r="O23" s="493">
        <v>39.731000000000002</v>
      </c>
      <c r="P23" s="494"/>
      <c r="Q23" s="548"/>
      <c r="R23" s="392"/>
    </row>
    <row r="24" spans="1:18" ht="11.25" customHeight="1" x14ac:dyDescent="0.15">
      <c r="A24" s="359" t="s">
        <v>12</v>
      </c>
      <c r="B24" s="197" t="s">
        <v>61</v>
      </c>
      <c r="C24" s="111" t="s">
        <v>62</v>
      </c>
      <c r="D24" s="111" t="s">
        <v>63</v>
      </c>
      <c r="E24" s="198" t="s">
        <v>64</v>
      </c>
      <c r="F24" s="197" t="s">
        <v>293</v>
      </c>
      <c r="G24" s="111" t="s">
        <v>294</v>
      </c>
      <c r="H24" s="111" t="s">
        <v>290</v>
      </c>
      <c r="I24" s="111" t="s">
        <v>295</v>
      </c>
      <c r="J24" s="114" t="s">
        <v>23</v>
      </c>
      <c r="K24" s="197" t="s">
        <v>63</v>
      </c>
      <c r="L24" s="111" t="s">
        <v>65</v>
      </c>
      <c r="M24" s="111" t="s">
        <v>46</v>
      </c>
      <c r="N24" s="111" t="s">
        <v>335</v>
      </c>
      <c r="O24" s="111" t="s">
        <v>67</v>
      </c>
      <c r="P24" s="111" t="s">
        <v>68</v>
      </c>
      <c r="Q24" s="198" t="s">
        <v>69</v>
      </c>
      <c r="R24" s="373"/>
    </row>
    <row r="25" spans="1:18" ht="11.25" customHeight="1" x14ac:dyDescent="0.15">
      <c r="A25" s="359" t="s">
        <v>27</v>
      </c>
      <c r="B25" s="196">
        <v>15</v>
      </c>
      <c r="C25" s="108">
        <v>15</v>
      </c>
      <c r="D25" s="108">
        <v>15</v>
      </c>
      <c r="E25" s="194">
        <v>15</v>
      </c>
      <c r="F25" s="196">
        <v>300</v>
      </c>
      <c r="G25" s="108">
        <v>500</v>
      </c>
      <c r="H25" s="108">
        <v>35</v>
      </c>
      <c r="I25" s="108">
        <v>30</v>
      </c>
      <c r="J25" s="131">
        <v>20</v>
      </c>
      <c r="K25" s="196" t="s">
        <v>116</v>
      </c>
      <c r="L25" s="108">
        <v>600</v>
      </c>
      <c r="M25" s="118">
        <v>2600</v>
      </c>
      <c r="N25" s="108">
        <v>2400</v>
      </c>
      <c r="O25" s="108">
        <v>10</v>
      </c>
      <c r="P25" s="108">
        <v>8</v>
      </c>
      <c r="Q25" s="194">
        <v>10</v>
      </c>
      <c r="R25" s="373"/>
    </row>
    <row r="26" spans="1:18" ht="11.25" customHeight="1" thickBot="1" x14ac:dyDescent="0.2">
      <c r="A26" s="362" t="s">
        <v>28</v>
      </c>
      <c r="B26" s="393">
        <v>57</v>
      </c>
      <c r="C26" s="394">
        <v>52</v>
      </c>
      <c r="D26" s="394">
        <v>53</v>
      </c>
      <c r="E26" s="395">
        <v>53</v>
      </c>
      <c r="F26" s="393">
        <v>145</v>
      </c>
      <c r="G26" s="396">
        <v>221</v>
      </c>
      <c r="H26" s="394">
        <v>51</v>
      </c>
      <c r="I26" s="394">
        <v>47</v>
      </c>
      <c r="J26" s="397">
        <v>43</v>
      </c>
      <c r="K26" s="398" t="s">
        <v>116</v>
      </c>
      <c r="L26" s="396">
        <v>278</v>
      </c>
      <c r="M26" s="399">
        <v>1596</v>
      </c>
      <c r="N26" s="396">
        <v>875</v>
      </c>
      <c r="O26" s="394">
        <v>29</v>
      </c>
      <c r="P26" s="394">
        <v>29</v>
      </c>
      <c r="Q26" s="395">
        <v>29.4</v>
      </c>
      <c r="R26" s="373"/>
    </row>
    <row r="27" spans="1:18" ht="7.5" customHeight="1" thickBot="1" x14ac:dyDescent="0.2">
      <c r="A27" s="371"/>
      <c r="B27" s="389"/>
      <c r="C27" s="389"/>
      <c r="D27" s="389"/>
      <c r="E27" s="199"/>
      <c r="F27" s="199"/>
      <c r="G27" s="199"/>
      <c r="H27" s="389"/>
      <c r="I27" s="199"/>
      <c r="J27" s="199"/>
      <c r="K27" s="199"/>
      <c r="L27" s="199"/>
      <c r="M27" s="199"/>
      <c r="N27" s="199"/>
      <c r="O27" s="199"/>
      <c r="P27" s="199"/>
      <c r="Q27" s="199"/>
      <c r="R27" s="199"/>
    </row>
    <row r="28" spans="1:18" ht="11.25" customHeight="1" x14ac:dyDescent="0.15">
      <c r="A28" s="371"/>
      <c r="B28" s="554" t="s">
        <v>246</v>
      </c>
      <c r="C28" s="555"/>
      <c r="D28" s="555"/>
      <c r="E28" s="555"/>
      <c r="F28" s="556"/>
      <c r="G28" s="554" t="s">
        <v>247</v>
      </c>
      <c r="H28" s="555"/>
      <c r="I28" s="555"/>
      <c r="J28" s="555"/>
      <c r="K28" s="555"/>
      <c r="L28" s="556"/>
      <c r="M28" s="554" t="s">
        <v>248</v>
      </c>
      <c r="N28" s="555"/>
      <c r="O28" s="555"/>
      <c r="P28" s="555"/>
      <c r="Q28" s="556"/>
      <c r="R28" s="199"/>
    </row>
    <row r="29" spans="1:18" ht="11.25" customHeight="1" thickBot="1" x14ac:dyDescent="0.2">
      <c r="A29" s="371"/>
      <c r="B29" s="352" t="s">
        <v>72</v>
      </c>
      <c r="C29" s="353" t="s">
        <v>73</v>
      </c>
      <c r="D29" s="353" t="s">
        <v>74</v>
      </c>
      <c r="E29" s="540" t="s">
        <v>249</v>
      </c>
      <c r="F29" s="542"/>
      <c r="G29" s="352" t="s">
        <v>75</v>
      </c>
      <c r="H29" s="353" t="s">
        <v>76</v>
      </c>
      <c r="I29" s="353" t="s">
        <v>77</v>
      </c>
      <c r="J29" s="540" t="s">
        <v>250</v>
      </c>
      <c r="K29" s="541"/>
      <c r="L29" s="542"/>
      <c r="M29" s="352" t="s">
        <v>78</v>
      </c>
      <c r="N29" s="353" t="s">
        <v>79</v>
      </c>
      <c r="O29" s="540" t="s">
        <v>251</v>
      </c>
      <c r="P29" s="541"/>
      <c r="Q29" s="542"/>
      <c r="R29" s="199"/>
    </row>
    <row r="30" spans="1:18" ht="11.25" customHeight="1" x14ac:dyDescent="0.15">
      <c r="A30" s="400" t="s">
        <v>40</v>
      </c>
      <c r="B30" s="401">
        <v>14.624000000000001</v>
      </c>
      <c r="C30" s="139">
        <v>19.972999999999999</v>
      </c>
      <c r="D30" s="139">
        <v>23.635000000000002</v>
      </c>
      <c r="E30" s="497">
        <v>23.105</v>
      </c>
      <c r="F30" s="567"/>
      <c r="G30" s="401">
        <v>11.805</v>
      </c>
      <c r="H30" s="139">
        <v>13.917</v>
      </c>
      <c r="I30" s="139">
        <v>23.899000000000001</v>
      </c>
      <c r="J30" s="497">
        <v>27.837</v>
      </c>
      <c r="K30" s="568"/>
      <c r="L30" s="567"/>
      <c r="M30" s="401">
        <v>1.782</v>
      </c>
      <c r="N30" s="139">
        <v>3.16</v>
      </c>
      <c r="O30" s="497">
        <v>5.8520000000000003</v>
      </c>
      <c r="P30" s="568"/>
      <c r="Q30" s="567"/>
      <c r="R30" s="199"/>
    </row>
    <row r="31" spans="1:18" ht="11.25" customHeight="1" x14ac:dyDescent="0.15">
      <c r="A31" s="402" t="s">
        <v>208</v>
      </c>
      <c r="B31" s="197" t="s">
        <v>80</v>
      </c>
      <c r="C31" s="111" t="s">
        <v>81</v>
      </c>
      <c r="D31" s="111" t="s">
        <v>260</v>
      </c>
      <c r="E31" s="111" t="s">
        <v>82</v>
      </c>
      <c r="F31" s="114" t="s">
        <v>83</v>
      </c>
      <c r="G31" s="197" t="s">
        <v>41</v>
      </c>
      <c r="H31" s="111" t="s">
        <v>84</v>
      </c>
      <c r="I31" s="111" t="s">
        <v>23</v>
      </c>
      <c r="J31" s="111" t="s">
        <v>46</v>
      </c>
      <c r="K31" s="111" t="s">
        <v>85</v>
      </c>
      <c r="L31" s="198" t="s">
        <v>83</v>
      </c>
      <c r="M31" s="197" t="s">
        <v>86</v>
      </c>
      <c r="N31" s="111" t="s">
        <v>47</v>
      </c>
      <c r="O31" s="111" t="s">
        <v>87</v>
      </c>
      <c r="P31" s="111" t="s">
        <v>88</v>
      </c>
      <c r="Q31" s="198" t="s">
        <v>84</v>
      </c>
      <c r="R31" s="199"/>
    </row>
    <row r="32" spans="1:18" ht="11.25" customHeight="1" x14ac:dyDescent="0.15">
      <c r="A32" s="402" t="s">
        <v>27</v>
      </c>
      <c r="B32" s="196">
        <v>30</v>
      </c>
      <c r="C32" s="108">
        <v>40</v>
      </c>
      <c r="D32" s="108">
        <v>35</v>
      </c>
      <c r="E32" s="108">
        <v>8</v>
      </c>
      <c r="F32" s="131">
        <v>8</v>
      </c>
      <c r="G32" s="196">
        <v>10</v>
      </c>
      <c r="H32" s="108">
        <v>600</v>
      </c>
      <c r="I32" s="108">
        <v>3000</v>
      </c>
      <c r="J32" s="108">
        <v>20</v>
      </c>
      <c r="K32" s="108">
        <v>15</v>
      </c>
      <c r="L32" s="194">
        <v>15</v>
      </c>
      <c r="M32" s="196">
        <v>110</v>
      </c>
      <c r="N32" s="108">
        <v>140</v>
      </c>
      <c r="O32" s="108">
        <v>90</v>
      </c>
      <c r="P32" s="108">
        <v>95</v>
      </c>
      <c r="Q32" s="194">
        <v>90</v>
      </c>
      <c r="R32" s="199"/>
    </row>
    <row r="33" spans="1:18" ht="11.25" customHeight="1" thickBot="1" x14ac:dyDescent="0.2">
      <c r="A33" s="403" t="s">
        <v>28</v>
      </c>
      <c r="B33" s="404">
        <v>128</v>
      </c>
      <c r="C33" s="383">
        <v>149</v>
      </c>
      <c r="D33" s="383">
        <v>66</v>
      </c>
      <c r="E33" s="383">
        <v>30</v>
      </c>
      <c r="F33" s="405">
        <v>27</v>
      </c>
      <c r="G33" s="404">
        <v>63</v>
      </c>
      <c r="H33" s="383">
        <v>386</v>
      </c>
      <c r="I33" s="383">
        <v>1524</v>
      </c>
      <c r="J33" s="383">
        <v>43.3</v>
      </c>
      <c r="K33" s="383">
        <v>42.3</v>
      </c>
      <c r="L33" s="406">
        <v>41.8</v>
      </c>
      <c r="M33" s="396">
        <v>84</v>
      </c>
      <c r="N33" s="396">
        <v>84</v>
      </c>
      <c r="O33" s="396">
        <v>82</v>
      </c>
      <c r="P33" s="396">
        <v>82</v>
      </c>
      <c r="Q33" s="407">
        <v>83</v>
      </c>
      <c r="R33" s="199"/>
    </row>
    <row r="34" spans="1:18" ht="7.5" customHeight="1" thickBot="1" x14ac:dyDescent="0.2">
      <c r="A34" s="371"/>
      <c r="B34" s="389"/>
      <c r="C34" s="389"/>
      <c r="D34" s="199"/>
      <c r="E34" s="199"/>
      <c r="F34" s="199"/>
      <c r="G34" s="389"/>
      <c r="H34" s="389"/>
      <c r="I34" s="389"/>
      <c r="J34" s="389"/>
      <c r="K34" s="199"/>
      <c r="L34" s="199"/>
      <c r="M34" s="199"/>
      <c r="N34" s="199"/>
      <c r="O34" s="199"/>
      <c r="P34" s="199"/>
      <c r="Q34" s="199"/>
      <c r="R34" s="199"/>
    </row>
    <row r="35" spans="1:18" ht="11.25" customHeight="1" thickBot="1" x14ac:dyDescent="0.2">
      <c r="A35" s="371"/>
      <c r="B35" s="554" t="s">
        <v>252</v>
      </c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60" t="s">
        <v>279</v>
      </c>
      <c r="N35" s="561"/>
      <c r="O35" s="561"/>
      <c r="P35" s="561"/>
      <c r="Q35" s="373"/>
      <c r="R35" s="349"/>
    </row>
    <row r="36" spans="1:18" ht="11.25" customHeight="1" thickBot="1" x14ac:dyDescent="0.2">
      <c r="A36" s="371"/>
      <c r="B36" s="352" t="s">
        <v>90</v>
      </c>
      <c r="C36" s="408" t="s">
        <v>91</v>
      </c>
      <c r="D36" s="353" t="s">
        <v>92</v>
      </c>
      <c r="E36" s="353" t="s">
        <v>93</v>
      </c>
      <c r="F36" s="353" t="s">
        <v>94</v>
      </c>
      <c r="G36" s="540" t="s">
        <v>253</v>
      </c>
      <c r="H36" s="541"/>
      <c r="I36" s="544"/>
      <c r="J36" s="540" t="s">
        <v>254</v>
      </c>
      <c r="K36" s="541"/>
      <c r="L36" s="541"/>
      <c r="M36" s="409" t="s">
        <v>280</v>
      </c>
      <c r="N36" s="410" t="s">
        <v>281</v>
      </c>
      <c r="O36" s="410" t="s">
        <v>282</v>
      </c>
      <c r="P36" s="411" t="s">
        <v>283</v>
      </c>
      <c r="Q36" s="373"/>
      <c r="R36" s="349"/>
    </row>
    <row r="37" spans="1:18" ht="11.25" customHeight="1" x14ac:dyDescent="0.15">
      <c r="A37" s="412" t="s">
        <v>40</v>
      </c>
      <c r="B37" s="138">
        <v>17.565000000000001</v>
      </c>
      <c r="C37" s="139">
        <v>19.146999999999998</v>
      </c>
      <c r="D37" s="139">
        <v>23.51</v>
      </c>
      <c r="E37" s="139">
        <v>23.681999999999999</v>
      </c>
      <c r="F37" s="139">
        <v>26.584</v>
      </c>
      <c r="G37" s="505">
        <v>36.049999999999997</v>
      </c>
      <c r="H37" s="562"/>
      <c r="I37" s="563"/>
      <c r="J37" s="493" t="s">
        <v>262</v>
      </c>
      <c r="K37" s="494"/>
      <c r="L37" s="494"/>
      <c r="M37" s="401" t="s">
        <v>116</v>
      </c>
      <c r="N37" s="139" t="s">
        <v>116</v>
      </c>
      <c r="O37" s="139" t="s">
        <v>116</v>
      </c>
      <c r="P37" s="413" t="s">
        <v>116</v>
      </c>
      <c r="Q37" s="373"/>
      <c r="R37" s="349"/>
    </row>
    <row r="38" spans="1:18" ht="11.25" customHeight="1" x14ac:dyDescent="0.15">
      <c r="A38" s="414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373"/>
      <c r="R38" s="349"/>
    </row>
    <row r="39" spans="1:18" ht="11.25" customHeight="1" x14ac:dyDescent="0.15">
      <c r="A39" s="414" t="s">
        <v>27</v>
      </c>
      <c r="B39" s="107">
        <v>250</v>
      </c>
      <c r="C39" s="108">
        <v>260</v>
      </c>
      <c r="D39" s="108">
        <v>600</v>
      </c>
      <c r="E39" s="108">
        <v>150</v>
      </c>
      <c r="F39" s="108">
        <v>1800</v>
      </c>
      <c r="G39" s="108">
        <v>850</v>
      </c>
      <c r="H39" s="108">
        <v>850</v>
      </c>
      <c r="I39" s="108">
        <v>800</v>
      </c>
      <c r="J39" s="108" t="s">
        <v>262</v>
      </c>
      <c r="K39" s="108" t="s">
        <v>261</v>
      </c>
      <c r="L39" s="131" t="s">
        <v>261</v>
      </c>
      <c r="M39" s="196">
        <v>490</v>
      </c>
      <c r="N39" s="108">
        <v>180</v>
      </c>
      <c r="O39" s="108" t="s">
        <v>262</v>
      </c>
      <c r="P39" s="194" t="s">
        <v>262</v>
      </c>
      <c r="Q39" s="373"/>
      <c r="R39" s="349"/>
    </row>
    <row r="40" spans="1:18" ht="11.25" customHeight="1" thickBot="1" x14ac:dyDescent="0.2">
      <c r="A40" s="415" t="s">
        <v>28</v>
      </c>
      <c r="B40" s="300">
        <v>271</v>
      </c>
      <c r="C40" s="301">
        <v>235</v>
      </c>
      <c r="D40" s="301">
        <v>371</v>
      </c>
      <c r="E40" s="301">
        <v>186</v>
      </c>
      <c r="F40" s="302">
        <v>703</v>
      </c>
      <c r="G40" s="301">
        <v>368</v>
      </c>
      <c r="H40" s="301">
        <v>397</v>
      </c>
      <c r="I40" s="301">
        <v>354</v>
      </c>
      <c r="J40" s="113" t="s">
        <v>261</v>
      </c>
      <c r="K40" s="113" t="s">
        <v>261</v>
      </c>
      <c r="L40" s="132" t="s">
        <v>261</v>
      </c>
      <c r="M40" s="393">
        <v>252</v>
      </c>
      <c r="N40" s="383">
        <v>141</v>
      </c>
      <c r="O40" s="383" t="s">
        <v>262</v>
      </c>
      <c r="P40" s="416" t="s">
        <v>262</v>
      </c>
      <c r="Q40" s="373"/>
      <c r="R40" s="349"/>
    </row>
    <row r="41" spans="1:18" ht="7.5" customHeight="1" thickBot="1" x14ac:dyDescent="0.2">
      <c r="A41" s="371"/>
      <c r="B41" s="389"/>
      <c r="C41" s="389"/>
      <c r="D41" s="389"/>
      <c r="E41" s="199"/>
      <c r="F41" s="199"/>
      <c r="G41" s="389"/>
      <c r="H41" s="389"/>
      <c r="I41" s="389"/>
      <c r="J41" s="199"/>
      <c r="K41" s="199"/>
      <c r="L41" s="199"/>
      <c r="M41" s="199"/>
      <c r="N41" s="199"/>
      <c r="O41" s="199"/>
      <c r="P41" s="199"/>
      <c r="Q41" s="199"/>
      <c r="R41" s="373"/>
    </row>
    <row r="42" spans="1:18" ht="11.25" customHeight="1" x14ac:dyDescent="0.15">
      <c r="A42" s="371"/>
      <c r="B42" s="554" t="s">
        <v>255</v>
      </c>
      <c r="C42" s="555"/>
      <c r="D42" s="555"/>
      <c r="E42" s="555"/>
      <c r="F42" s="555"/>
      <c r="G42" s="555"/>
      <c r="H42" s="555"/>
      <c r="I42" s="556"/>
      <c r="J42" s="554" t="s">
        <v>256</v>
      </c>
      <c r="K42" s="555"/>
      <c r="L42" s="555"/>
      <c r="M42" s="555"/>
      <c r="N42" s="556"/>
      <c r="O42" s="199"/>
      <c r="P42" s="199"/>
      <c r="Q42" s="199"/>
      <c r="R42" s="373"/>
    </row>
    <row r="43" spans="1:18" ht="11.25" customHeight="1" thickBot="1" x14ac:dyDescent="0.2">
      <c r="A43" s="371"/>
      <c r="B43" s="352" t="s">
        <v>98</v>
      </c>
      <c r="C43" s="353" t="s">
        <v>99</v>
      </c>
      <c r="D43" s="353" t="s">
        <v>100</v>
      </c>
      <c r="E43" s="353" t="s">
        <v>101</v>
      </c>
      <c r="F43" s="353" t="s">
        <v>102</v>
      </c>
      <c r="G43" s="564" t="s">
        <v>257</v>
      </c>
      <c r="H43" s="565"/>
      <c r="I43" s="566"/>
      <c r="J43" s="352" t="s">
        <v>103</v>
      </c>
      <c r="K43" s="353" t="s">
        <v>104</v>
      </c>
      <c r="L43" s="540" t="s">
        <v>258</v>
      </c>
      <c r="M43" s="541"/>
      <c r="N43" s="542"/>
      <c r="O43" s="199"/>
      <c r="P43" s="199"/>
      <c r="Q43" s="199"/>
      <c r="R43" s="373"/>
    </row>
    <row r="44" spans="1:18" ht="11.25" customHeight="1" x14ac:dyDescent="0.15">
      <c r="A44" s="412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426">
        <v>4.9219999999999997</v>
      </c>
      <c r="K44" s="356">
        <v>10.278</v>
      </c>
      <c r="L44" s="493">
        <v>15.037000000000001</v>
      </c>
      <c r="M44" s="494"/>
      <c r="N44" s="548"/>
      <c r="O44" s="199"/>
      <c r="P44" s="199"/>
      <c r="Q44" s="199"/>
      <c r="R44" s="373"/>
    </row>
    <row r="45" spans="1:18" ht="11.25" customHeight="1" x14ac:dyDescent="0.15">
      <c r="A45" s="414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109" t="s">
        <v>105</v>
      </c>
      <c r="K45" s="111" t="s">
        <v>294</v>
      </c>
      <c r="L45" s="111" t="s">
        <v>322</v>
      </c>
      <c r="M45" s="111" t="s">
        <v>212</v>
      </c>
      <c r="N45" s="198" t="s">
        <v>296</v>
      </c>
      <c r="O45" s="199"/>
      <c r="P45" s="199"/>
      <c r="Q45" s="199"/>
      <c r="R45" s="373"/>
    </row>
    <row r="46" spans="1:18" ht="11.25" customHeight="1" x14ac:dyDescent="0.15">
      <c r="A46" s="414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15</v>
      </c>
      <c r="K46" s="108">
        <v>12</v>
      </c>
      <c r="L46" s="108">
        <v>15</v>
      </c>
      <c r="M46" s="108">
        <v>20</v>
      </c>
      <c r="N46" s="194">
        <v>20</v>
      </c>
      <c r="O46" s="199"/>
      <c r="P46" s="199"/>
      <c r="Q46" s="199"/>
      <c r="R46" s="373"/>
    </row>
    <row r="47" spans="1:18" ht="11.25" customHeight="1" thickBot="1" x14ac:dyDescent="0.2">
      <c r="A47" s="415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417">
        <v>72</v>
      </c>
      <c r="K47" s="396">
        <v>63</v>
      </c>
      <c r="L47" s="396">
        <v>56</v>
      </c>
      <c r="M47" s="396">
        <v>58.8</v>
      </c>
      <c r="N47" s="418">
        <v>58</v>
      </c>
      <c r="O47" s="199"/>
      <c r="P47" s="199"/>
      <c r="Q47" s="199"/>
      <c r="R47" s="373"/>
    </row>
    <row r="48" spans="1:18" ht="7.5" customHeight="1" thickBot="1" x14ac:dyDescent="0.2">
      <c r="A48" s="371"/>
      <c r="B48" s="389"/>
      <c r="C48" s="38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373"/>
    </row>
    <row r="49" spans="1:18" ht="11.25" customHeight="1" x14ac:dyDescent="0.15">
      <c r="A49" s="371"/>
      <c r="B49" s="554" t="s">
        <v>259</v>
      </c>
      <c r="C49" s="555"/>
      <c r="D49" s="555"/>
      <c r="E49" s="556"/>
      <c r="F49" s="554" t="s">
        <v>109</v>
      </c>
      <c r="G49" s="555"/>
      <c r="H49" s="555"/>
      <c r="I49" s="555"/>
      <c r="J49" s="555"/>
      <c r="K49" s="556"/>
      <c r="L49" s="199"/>
      <c r="M49" s="557" t="s">
        <v>228</v>
      </c>
      <c r="N49" s="558"/>
      <c r="O49" s="558"/>
      <c r="P49" s="558"/>
      <c r="Q49" s="558"/>
      <c r="R49" s="559"/>
    </row>
    <row r="50" spans="1:18" ht="11.25" customHeight="1" thickBot="1" x14ac:dyDescent="0.2">
      <c r="A50" s="371"/>
      <c r="B50" s="352" t="s">
        <v>110</v>
      </c>
      <c r="C50" s="540" t="s">
        <v>285</v>
      </c>
      <c r="D50" s="541"/>
      <c r="E50" s="542"/>
      <c r="F50" s="543" t="s">
        <v>111</v>
      </c>
      <c r="G50" s="541"/>
      <c r="H50" s="544"/>
      <c r="I50" s="540" t="s">
        <v>112</v>
      </c>
      <c r="J50" s="541"/>
      <c r="K50" s="542"/>
      <c r="L50" s="199"/>
      <c r="M50" s="545" t="s">
        <v>229</v>
      </c>
      <c r="N50" s="546"/>
      <c r="O50" s="546"/>
      <c r="P50" s="546"/>
      <c r="Q50" s="546"/>
      <c r="R50" s="547"/>
    </row>
    <row r="51" spans="1:18" ht="11.25" customHeight="1" thickBot="1" x14ac:dyDescent="0.2">
      <c r="A51" s="400" t="s">
        <v>40</v>
      </c>
      <c r="B51" s="355" t="s">
        <v>29</v>
      </c>
      <c r="C51" s="493">
        <v>10.115</v>
      </c>
      <c r="D51" s="494"/>
      <c r="E51" s="548"/>
      <c r="F51" s="549">
        <v>14.007999999999999</v>
      </c>
      <c r="G51" s="494"/>
      <c r="H51" s="550"/>
      <c r="I51" s="493">
        <v>5.0259999999999998</v>
      </c>
      <c r="J51" s="494"/>
      <c r="K51" s="548"/>
      <c r="L51" s="199"/>
      <c r="M51" s="551" t="s">
        <v>263</v>
      </c>
      <c r="N51" s="552"/>
      <c r="O51" s="552"/>
      <c r="P51" s="552"/>
      <c r="Q51" s="552"/>
      <c r="R51" s="553"/>
    </row>
    <row r="52" spans="1:18" ht="11.25" customHeight="1" x14ac:dyDescent="0.15">
      <c r="A52" s="402" t="s">
        <v>12</v>
      </c>
      <c r="B52" s="197" t="s">
        <v>106</v>
      </c>
      <c r="C52" s="111" t="s">
        <v>265</v>
      </c>
      <c r="D52" s="111" t="s">
        <v>21</v>
      </c>
      <c r="E52" s="198" t="s">
        <v>22</v>
      </c>
      <c r="F52" s="197" t="s">
        <v>284</v>
      </c>
      <c r="G52" s="419" t="s">
        <v>113</v>
      </c>
      <c r="H52" s="111" t="s">
        <v>50</v>
      </c>
      <c r="I52" s="111" t="s">
        <v>24</v>
      </c>
      <c r="J52" s="111" t="s">
        <v>114</v>
      </c>
      <c r="K52" s="198" t="s">
        <v>84</v>
      </c>
      <c r="L52" s="199"/>
      <c r="M52" s="460" t="s">
        <v>410</v>
      </c>
      <c r="N52" s="460"/>
      <c r="O52" s="460"/>
      <c r="P52" s="460"/>
      <c r="Q52" s="460"/>
      <c r="R52" s="460"/>
    </row>
    <row r="53" spans="1:18" ht="11.25" customHeight="1" x14ac:dyDescent="0.15">
      <c r="A53" s="402" t="s">
        <v>27</v>
      </c>
      <c r="B53" s="355" t="s">
        <v>29</v>
      </c>
      <c r="C53" s="108">
        <v>180</v>
      </c>
      <c r="D53" s="131">
        <v>200</v>
      </c>
      <c r="E53" s="379" t="s">
        <v>29</v>
      </c>
      <c r="F53" s="107">
        <v>100</v>
      </c>
      <c r="G53" s="107">
        <v>120</v>
      </c>
      <c r="H53" s="107">
        <v>130</v>
      </c>
      <c r="I53" s="108">
        <v>50</v>
      </c>
      <c r="J53" s="108">
        <v>50</v>
      </c>
      <c r="K53" s="194">
        <v>50</v>
      </c>
      <c r="L53" s="19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403" t="s">
        <v>28</v>
      </c>
      <c r="B54" s="363" t="s">
        <v>29</v>
      </c>
      <c r="C54" s="396">
        <v>114</v>
      </c>
      <c r="D54" s="396">
        <v>133</v>
      </c>
      <c r="E54" s="407" t="s">
        <v>29</v>
      </c>
      <c r="F54" s="326">
        <v>88.6</v>
      </c>
      <c r="G54" s="417">
        <v>91</v>
      </c>
      <c r="H54" s="420">
        <v>99</v>
      </c>
      <c r="I54" s="394">
        <v>54.5</v>
      </c>
      <c r="J54" s="394">
        <v>54.2</v>
      </c>
      <c r="K54" s="395">
        <v>53</v>
      </c>
      <c r="L54" s="199"/>
      <c r="M54" s="461"/>
      <c r="N54" s="461"/>
      <c r="O54" s="461"/>
      <c r="P54" s="461"/>
      <c r="Q54" s="461"/>
      <c r="R54" s="461"/>
    </row>
    <row r="55" spans="1:18" ht="23.25" customHeight="1" x14ac:dyDescent="0.15">
      <c r="A55" s="349"/>
      <c r="B55" s="349"/>
      <c r="C55" s="349"/>
      <c r="D55" s="349"/>
      <c r="E55" s="349"/>
      <c r="F55" s="371"/>
      <c r="G55" s="349"/>
      <c r="H55" s="349"/>
      <c r="I55" s="349"/>
      <c r="J55" s="349"/>
      <c r="K55" s="349"/>
      <c r="L55" s="349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5"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44214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17.478000000000002</v>
      </c>
      <c r="E9" s="468">
        <v>22.141999999999999</v>
      </c>
      <c r="F9" s="469"/>
      <c r="G9" s="470"/>
      <c r="H9" s="147" t="s">
        <v>29</v>
      </c>
      <c r="I9" s="76" t="s">
        <v>29</v>
      </c>
      <c r="J9" s="74">
        <v>13.451000000000001</v>
      </c>
      <c r="K9" s="468">
        <v>19.09</v>
      </c>
      <c r="L9" s="469"/>
      <c r="M9" s="470"/>
      <c r="N9" s="73" t="s">
        <v>29</v>
      </c>
      <c r="O9" s="74">
        <v>16.498999999999999</v>
      </c>
      <c r="P9" s="468">
        <v>24.26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17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15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38">
        <v>850</v>
      </c>
      <c r="E11" s="38">
        <v>330</v>
      </c>
      <c r="F11" s="38">
        <v>350</v>
      </c>
      <c r="G11" s="43">
        <v>380</v>
      </c>
      <c r="H11" s="37" t="s">
        <v>29</v>
      </c>
      <c r="I11" s="38" t="s">
        <v>29</v>
      </c>
      <c r="J11" s="38">
        <v>280</v>
      </c>
      <c r="K11" s="38">
        <v>200</v>
      </c>
      <c r="L11" s="38">
        <v>210</v>
      </c>
      <c r="M11" s="43">
        <v>210</v>
      </c>
      <c r="N11" s="37" t="s">
        <v>29</v>
      </c>
      <c r="O11" s="38">
        <v>180</v>
      </c>
      <c r="P11" s="38">
        <v>80</v>
      </c>
      <c r="Q11" s="38">
        <v>500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39.5</v>
      </c>
      <c r="E12" s="90">
        <v>38.799999999999997</v>
      </c>
      <c r="F12" s="90">
        <v>39.200000000000003</v>
      </c>
      <c r="G12" s="137">
        <v>39.9</v>
      </c>
      <c r="H12" s="44" t="s">
        <v>29</v>
      </c>
      <c r="I12" s="45" t="s">
        <v>29</v>
      </c>
      <c r="J12" s="69">
        <v>42.5</v>
      </c>
      <c r="K12" s="90">
        <v>39.9</v>
      </c>
      <c r="L12" s="90">
        <v>38.700000000000003</v>
      </c>
      <c r="M12" s="91">
        <v>38.5</v>
      </c>
      <c r="N12" s="44" t="s">
        <v>29</v>
      </c>
      <c r="O12" s="69">
        <v>25.7</v>
      </c>
      <c r="P12" s="69">
        <v>22.9</v>
      </c>
      <c r="Q12" s="69">
        <v>31.3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34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4.1820000000000004</v>
      </c>
      <c r="C16" s="126">
        <v>10.646000000000001</v>
      </c>
      <c r="D16" s="148">
        <v>19.285</v>
      </c>
      <c r="E16" s="74">
        <v>22.414999999999999</v>
      </c>
      <c r="F16" s="468">
        <v>26.690999999999999</v>
      </c>
      <c r="G16" s="469"/>
      <c r="H16" s="470"/>
      <c r="I16" s="73">
        <v>10.563000000000001</v>
      </c>
      <c r="J16" s="74">
        <v>17.052</v>
      </c>
      <c r="K16" s="74">
        <v>20.122</v>
      </c>
      <c r="L16" s="500">
        <v>22.611999999999998</v>
      </c>
      <c r="M16" s="501"/>
      <c r="N16" s="502"/>
      <c r="O16" s="482">
        <v>20.635999999999999</v>
      </c>
      <c r="P16" s="483"/>
      <c r="Q16" s="75">
        <v>18.818000000000001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42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38" t="s">
        <v>262</v>
      </c>
      <c r="C18" s="128">
        <v>15</v>
      </c>
      <c r="D18" s="68">
        <v>3500</v>
      </c>
      <c r="E18" s="38">
        <v>2500</v>
      </c>
      <c r="F18" s="38">
        <v>12</v>
      </c>
      <c r="G18" s="38">
        <v>15</v>
      </c>
      <c r="H18" s="43">
        <v>12</v>
      </c>
      <c r="I18" s="38">
        <v>35</v>
      </c>
      <c r="J18" s="38">
        <v>350</v>
      </c>
      <c r="K18" s="38">
        <v>2300</v>
      </c>
      <c r="L18" s="38">
        <v>12</v>
      </c>
      <c r="M18" s="38">
        <v>12</v>
      </c>
      <c r="N18" s="38">
        <v>10</v>
      </c>
      <c r="O18" s="37">
        <v>480</v>
      </c>
      <c r="P18" s="38">
        <v>450</v>
      </c>
      <c r="Q18" s="43">
        <v>150</v>
      </c>
      <c r="R18" s="50"/>
    </row>
    <row r="19" spans="1:18" ht="11.25" customHeight="1" thickBot="1" x14ac:dyDescent="0.2">
      <c r="A19" s="80" t="s">
        <v>28</v>
      </c>
      <c r="B19" s="88" t="s">
        <v>262</v>
      </c>
      <c r="C19" s="88">
        <v>29.5</v>
      </c>
      <c r="D19" s="88">
        <v>80.900000000000006</v>
      </c>
      <c r="E19" s="88">
        <v>72.8</v>
      </c>
      <c r="F19" s="71">
        <v>19.600000000000001</v>
      </c>
      <c r="G19" s="71">
        <v>19.3</v>
      </c>
      <c r="H19" s="101">
        <v>18.600000000000001</v>
      </c>
      <c r="I19" s="88">
        <v>43.9</v>
      </c>
      <c r="J19" s="88">
        <v>50.6</v>
      </c>
      <c r="K19" s="88">
        <v>76.3</v>
      </c>
      <c r="L19" s="71">
        <v>23.5</v>
      </c>
      <c r="M19" s="71">
        <v>23.3</v>
      </c>
      <c r="N19" s="102">
        <v>23.2</v>
      </c>
      <c r="O19" s="103">
        <v>39.700000000000003</v>
      </c>
      <c r="P19" s="71">
        <v>43.6</v>
      </c>
      <c r="Q19" s="92">
        <v>30.8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242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8.7330000000000005</v>
      </c>
      <c r="C23" s="468">
        <v>12.358000000000001</v>
      </c>
      <c r="D23" s="469"/>
      <c r="E23" s="470"/>
      <c r="F23" s="73">
        <v>6.8239999999999998</v>
      </c>
      <c r="G23" s="74">
        <v>7.9370000000000003</v>
      </c>
      <c r="H23" s="468">
        <v>7.992</v>
      </c>
      <c r="I23" s="469"/>
      <c r="J23" s="470"/>
      <c r="K23" s="73">
        <v>22.731999999999999</v>
      </c>
      <c r="L23" s="74">
        <v>29.943000000000001</v>
      </c>
      <c r="M23" s="97">
        <v>28.509</v>
      </c>
      <c r="N23" s="74">
        <v>34.564</v>
      </c>
      <c r="O23" s="468">
        <v>42.21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66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37">
        <v>35</v>
      </c>
      <c r="C25" s="38">
        <v>12</v>
      </c>
      <c r="D25" s="38">
        <v>20</v>
      </c>
      <c r="E25" s="43">
        <v>20</v>
      </c>
      <c r="F25" s="37">
        <v>1050</v>
      </c>
      <c r="G25" s="38">
        <v>1200</v>
      </c>
      <c r="H25" s="38">
        <v>12</v>
      </c>
      <c r="I25" s="38">
        <v>12</v>
      </c>
      <c r="J25" s="63">
        <v>12</v>
      </c>
      <c r="K25" s="37" t="s">
        <v>262</v>
      </c>
      <c r="L25" s="38">
        <v>380</v>
      </c>
      <c r="M25" s="66">
        <v>3500</v>
      </c>
      <c r="N25" s="38">
        <v>3200</v>
      </c>
      <c r="O25" s="38">
        <v>12</v>
      </c>
      <c r="P25" s="38">
        <v>10</v>
      </c>
      <c r="Q25" s="43">
        <v>8</v>
      </c>
      <c r="R25" s="50"/>
    </row>
    <row r="26" spans="1:18" ht="11.25" customHeight="1" thickBot="1" x14ac:dyDescent="0.2">
      <c r="A26" s="80" t="s">
        <v>28</v>
      </c>
      <c r="B26" s="58">
        <v>25.4</v>
      </c>
      <c r="C26" s="56">
        <v>20.7</v>
      </c>
      <c r="D26" s="56">
        <v>19.3</v>
      </c>
      <c r="E26" s="57">
        <v>19</v>
      </c>
      <c r="F26" s="58">
        <v>35.299999999999997</v>
      </c>
      <c r="G26" s="46">
        <v>40.9</v>
      </c>
      <c r="H26" s="56">
        <v>15.5</v>
      </c>
      <c r="I26" s="56">
        <v>15.2</v>
      </c>
      <c r="J26" s="59">
        <v>15.2</v>
      </c>
      <c r="K26" s="104" t="s">
        <v>262</v>
      </c>
      <c r="L26" s="46">
        <v>42.3</v>
      </c>
      <c r="M26" s="105">
        <v>138.5</v>
      </c>
      <c r="N26" s="46">
        <v>74.8</v>
      </c>
      <c r="O26" s="56">
        <v>17.399999999999999</v>
      </c>
      <c r="P26" s="56">
        <v>17.3</v>
      </c>
      <c r="Q26" s="57">
        <v>16.100000000000001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15.022</v>
      </c>
      <c r="C30" s="39">
        <v>20.431000000000001</v>
      </c>
      <c r="D30" s="39">
        <v>23.858000000000001</v>
      </c>
      <c r="E30" s="490">
        <v>25.298999999999999</v>
      </c>
      <c r="F30" s="491"/>
      <c r="G30" s="52">
        <v>12.167999999999999</v>
      </c>
      <c r="H30" s="39">
        <v>14.333</v>
      </c>
      <c r="I30" s="39">
        <v>24.66</v>
      </c>
      <c r="J30" s="490">
        <v>33.237000000000002</v>
      </c>
      <c r="K30" s="492"/>
      <c r="L30" s="491"/>
      <c r="M30" s="52">
        <v>3.8889999999999998</v>
      </c>
      <c r="N30" s="39">
        <v>5.9729999999999999</v>
      </c>
      <c r="O30" s="490">
        <v>9.5250000000000004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37">
        <v>50</v>
      </c>
      <c r="C32" s="38">
        <v>90</v>
      </c>
      <c r="D32" s="38">
        <v>30</v>
      </c>
      <c r="E32" s="38">
        <v>10</v>
      </c>
      <c r="F32" s="63">
        <v>10</v>
      </c>
      <c r="G32" s="37">
        <v>10</v>
      </c>
      <c r="H32" s="38">
        <v>850</v>
      </c>
      <c r="I32" s="38">
        <v>3800</v>
      </c>
      <c r="J32" s="38">
        <v>25</v>
      </c>
      <c r="K32" s="38">
        <v>20</v>
      </c>
      <c r="L32" s="43">
        <v>20</v>
      </c>
      <c r="M32" s="37">
        <v>500</v>
      </c>
      <c r="N32" s="38">
        <v>170</v>
      </c>
      <c r="O32" s="38">
        <v>100</v>
      </c>
      <c r="P32" s="38">
        <v>110</v>
      </c>
      <c r="Q32" s="43">
        <v>120</v>
      </c>
      <c r="R32" s="49"/>
    </row>
    <row r="33" spans="1:18" ht="11.25" customHeight="1" thickBot="1" x14ac:dyDescent="0.2">
      <c r="A33" s="85" t="s">
        <v>28</v>
      </c>
      <c r="B33" s="99">
        <v>28.7</v>
      </c>
      <c r="C33" s="88">
        <v>28.6</v>
      </c>
      <c r="D33" s="88">
        <v>19.8</v>
      </c>
      <c r="E33" s="88">
        <v>13.9</v>
      </c>
      <c r="F33" s="89">
        <v>14.5</v>
      </c>
      <c r="G33" s="99">
        <v>34.4</v>
      </c>
      <c r="H33" s="88">
        <v>87.6</v>
      </c>
      <c r="I33" s="88">
        <v>148.9</v>
      </c>
      <c r="J33" s="88">
        <v>27.2</v>
      </c>
      <c r="K33" s="88">
        <v>28.9</v>
      </c>
      <c r="L33" s="93">
        <v>26.6</v>
      </c>
      <c r="M33" s="88">
        <v>31.2</v>
      </c>
      <c r="N33" s="88">
        <v>23.6</v>
      </c>
      <c r="O33" s="88">
        <v>22.1</v>
      </c>
      <c r="P33" s="88">
        <v>23.1</v>
      </c>
      <c r="Q33" s="93">
        <v>23.3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19.201000000000001</v>
      </c>
      <c r="C37" s="139">
        <v>19.905999999999999</v>
      </c>
      <c r="D37" s="139">
        <v>24.277999999999999</v>
      </c>
      <c r="E37" s="139">
        <v>24.594999999999999</v>
      </c>
      <c r="F37" s="139">
        <v>26.5</v>
      </c>
      <c r="G37" s="497">
        <v>36.901000000000003</v>
      </c>
      <c r="H37" s="498"/>
      <c r="I37" s="499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213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40" t="s">
        <v>116</v>
      </c>
      <c r="N38" s="41" t="s">
        <v>116</v>
      </c>
      <c r="O38" s="41" t="s">
        <v>116</v>
      </c>
      <c r="P38" s="42" t="s">
        <v>116</v>
      </c>
      <c r="Q38" s="50"/>
    </row>
    <row r="39" spans="1:18" ht="11.25" customHeight="1" x14ac:dyDescent="0.15">
      <c r="A39" s="86" t="s">
        <v>27</v>
      </c>
      <c r="B39" s="107" t="s">
        <v>262</v>
      </c>
      <c r="C39" s="108">
        <v>1000</v>
      </c>
      <c r="D39" s="108">
        <v>1050</v>
      </c>
      <c r="E39" s="108">
        <v>420</v>
      </c>
      <c r="F39" s="108">
        <v>1700</v>
      </c>
      <c r="G39" s="108">
        <v>700</v>
      </c>
      <c r="H39" s="108">
        <v>1000</v>
      </c>
      <c r="I39" s="108">
        <v>1200</v>
      </c>
      <c r="J39" s="108" t="s">
        <v>262</v>
      </c>
      <c r="K39" s="108" t="s">
        <v>261</v>
      </c>
      <c r="L39" s="131" t="s">
        <v>261</v>
      </c>
      <c r="M39" s="37">
        <v>500</v>
      </c>
      <c r="N39" s="38">
        <v>200</v>
      </c>
      <c r="O39" s="38">
        <v>2500</v>
      </c>
      <c r="P39" s="43">
        <v>750</v>
      </c>
      <c r="Q39" s="50"/>
    </row>
    <row r="40" spans="1:18" ht="11.25" customHeight="1" thickBot="1" x14ac:dyDescent="0.2">
      <c r="A40" s="87" t="s">
        <v>28</v>
      </c>
      <c r="B40" s="140">
        <v>74.599999999999994</v>
      </c>
      <c r="C40" s="142">
        <v>72.599999999999994</v>
      </c>
      <c r="D40" s="142">
        <v>86.9</v>
      </c>
      <c r="E40" s="142">
        <v>57.3</v>
      </c>
      <c r="F40" s="141">
        <v>89.5</v>
      </c>
      <c r="G40" s="112">
        <v>49.1</v>
      </c>
      <c r="H40" s="142">
        <v>60.7</v>
      </c>
      <c r="I40" s="142">
        <v>65.7</v>
      </c>
      <c r="J40" s="113" t="s">
        <v>261</v>
      </c>
      <c r="K40" s="113" t="s">
        <v>261</v>
      </c>
      <c r="L40" s="132" t="s">
        <v>261</v>
      </c>
      <c r="M40" s="99">
        <v>30.3</v>
      </c>
      <c r="N40" s="88">
        <v>34.700000000000003</v>
      </c>
      <c r="O40" s="88">
        <v>47.3</v>
      </c>
      <c r="P40" s="93">
        <v>39.4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148">
        <v>5.165</v>
      </c>
      <c r="K44" s="74">
        <v>10.914</v>
      </c>
      <c r="L44" s="468">
        <v>20.664000000000001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107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68">
        <v>20</v>
      </c>
      <c r="K46" s="38">
        <v>15</v>
      </c>
      <c r="L46" s="38">
        <v>15</v>
      </c>
      <c r="M46" s="38">
        <v>20</v>
      </c>
      <c r="N46" s="43">
        <v>12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22.7</v>
      </c>
      <c r="K47" s="46">
        <v>18.5</v>
      </c>
      <c r="L47" s="46">
        <v>18</v>
      </c>
      <c r="M47" s="46">
        <v>17.899999999999999</v>
      </c>
      <c r="N47" s="106">
        <v>17.7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17.695</v>
      </c>
      <c r="D51" s="469"/>
      <c r="E51" s="470"/>
      <c r="F51" s="482">
        <v>17.792000000000002</v>
      </c>
      <c r="G51" s="469"/>
      <c r="H51" s="483"/>
      <c r="I51" s="468">
        <v>7.5750000000000002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300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38">
        <v>200</v>
      </c>
      <c r="D53" s="63">
        <v>200</v>
      </c>
      <c r="E53" s="75" t="s">
        <v>29</v>
      </c>
      <c r="F53" s="107" t="s">
        <v>262</v>
      </c>
      <c r="G53" s="68">
        <v>220</v>
      </c>
      <c r="H53" s="68">
        <v>280</v>
      </c>
      <c r="I53" s="38">
        <v>350</v>
      </c>
      <c r="J53" s="38">
        <v>400</v>
      </c>
      <c r="K53" s="43">
        <v>400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29.3</v>
      </c>
      <c r="D54" s="69">
        <v>29.9</v>
      </c>
      <c r="E54" s="70" t="s">
        <v>29</v>
      </c>
      <c r="F54" s="120" t="s">
        <v>261</v>
      </c>
      <c r="G54" s="100">
        <v>56.4</v>
      </c>
      <c r="H54" s="94">
        <v>50.7</v>
      </c>
      <c r="I54" s="56">
        <v>28.1</v>
      </c>
      <c r="J54" s="71">
        <v>28.1</v>
      </c>
      <c r="K54" s="57">
        <v>28.6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>
      <c r="A1" s="349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ht="11.25" customHeight="1" x14ac:dyDescent="0.1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1.25" customHeight="1" x14ac:dyDescent="0.15">
      <c r="A3" s="349"/>
      <c r="B3" s="349"/>
      <c r="C3" s="349" t="s">
        <v>115</v>
      </c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1.25" customHeight="1" x14ac:dyDescent="0.15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ht="11.25" customHeight="1" x14ac:dyDescent="0.15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</row>
    <row r="6" spans="1:18" ht="11.25" customHeight="1" thickBot="1" x14ac:dyDescent="0.2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</row>
    <row r="7" spans="1:18" ht="11.25" customHeight="1" x14ac:dyDescent="0.15">
      <c r="A7" s="350" t="s">
        <v>0</v>
      </c>
      <c r="B7" s="554" t="s">
        <v>230</v>
      </c>
      <c r="C7" s="572"/>
      <c r="D7" s="572"/>
      <c r="E7" s="572"/>
      <c r="F7" s="572"/>
      <c r="G7" s="573"/>
      <c r="H7" s="554" t="s">
        <v>231</v>
      </c>
      <c r="I7" s="572"/>
      <c r="J7" s="572"/>
      <c r="K7" s="572"/>
      <c r="L7" s="572"/>
      <c r="M7" s="573"/>
      <c r="N7" s="554" t="s">
        <v>232</v>
      </c>
      <c r="O7" s="572"/>
      <c r="P7" s="572"/>
      <c r="Q7" s="572"/>
      <c r="R7" s="573"/>
    </row>
    <row r="8" spans="1:18" ht="11.25" customHeight="1" thickBot="1" x14ac:dyDescent="0.2">
      <c r="A8" s="351">
        <v>44529</v>
      </c>
      <c r="B8" s="352" t="s">
        <v>4</v>
      </c>
      <c r="C8" s="353" t="s">
        <v>5</v>
      </c>
      <c r="D8" s="353" t="s">
        <v>6</v>
      </c>
      <c r="E8" s="540" t="s">
        <v>233</v>
      </c>
      <c r="F8" s="541"/>
      <c r="G8" s="542"/>
      <c r="H8" s="352" t="s">
        <v>7</v>
      </c>
      <c r="I8" s="353" t="s">
        <v>8</v>
      </c>
      <c r="J8" s="353" t="s">
        <v>9</v>
      </c>
      <c r="K8" s="540" t="s">
        <v>234</v>
      </c>
      <c r="L8" s="541"/>
      <c r="M8" s="542"/>
      <c r="N8" s="352" t="s">
        <v>10</v>
      </c>
      <c r="O8" s="353" t="s">
        <v>11</v>
      </c>
      <c r="P8" s="540" t="s">
        <v>286</v>
      </c>
      <c r="Q8" s="541"/>
      <c r="R8" s="542"/>
    </row>
    <row r="9" spans="1:18" ht="11.25" customHeight="1" x14ac:dyDescent="0.15">
      <c r="A9" s="354" t="s">
        <v>289</v>
      </c>
      <c r="B9" s="355" t="s">
        <v>29</v>
      </c>
      <c r="C9" s="356" t="s">
        <v>29</v>
      </c>
      <c r="D9" s="356">
        <v>13.874000000000001</v>
      </c>
      <c r="E9" s="493">
        <v>15.654999999999999</v>
      </c>
      <c r="F9" s="494"/>
      <c r="G9" s="548"/>
      <c r="H9" s="427" t="s">
        <v>29</v>
      </c>
      <c r="I9" s="358" t="s">
        <v>29</v>
      </c>
      <c r="J9" s="356">
        <v>11.756</v>
      </c>
      <c r="K9" s="493">
        <v>16.898</v>
      </c>
      <c r="L9" s="494"/>
      <c r="M9" s="548"/>
      <c r="N9" s="355" t="s">
        <v>29</v>
      </c>
      <c r="O9" s="356">
        <v>16.225000000000001</v>
      </c>
      <c r="P9" s="493">
        <v>23.242000000000001</v>
      </c>
      <c r="Q9" s="494"/>
      <c r="R9" s="548"/>
    </row>
    <row r="10" spans="1:18" ht="11.25" customHeight="1" x14ac:dyDescent="0.15">
      <c r="A10" s="359" t="s">
        <v>12</v>
      </c>
      <c r="B10" s="197" t="s">
        <v>13</v>
      </c>
      <c r="C10" s="111" t="s">
        <v>14</v>
      </c>
      <c r="D10" s="111" t="s">
        <v>210</v>
      </c>
      <c r="E10" s="111" t="s">
        <v>16</v>
      </c>
      <c r="F10" s="111" t="s">
        <v>296</v>
      </c>
      <c r="G10" s="198" t="s">
        <v>18</v>
      </c>
      <c r="H10" s="360" t="s">
        <v>19</v>
      </c>
      <c r="I10" s="361" t="s">
        <v>20</v>
      </c>
      <c r="J10" s="111" t="s">
        <v>272</v>
      </c>
      <c r="K10" s="111" t="s">
        <v>290</v>
      </c>
      <c r="L10" s="111" t="s">
        <v>22</v>
      </c>
      <c r="M10" s="198" t="s">
        <v>23</v>
      </c>
      <c r="N10" s="197" t="s">
        <v>24</v>
      </c>
      <c r="O10" s="111" t="s">
        <v>210</v>
      </c>
      <c r="P10" s="111" t="s">
        <v>291</v>
      </c>
      <c r="Q10" s="111" t="s">
        <v>25</v>
      </c>
      <c r="R10" s="198" t="s">
        <v>26</v>
      </c>
    </row>
    <row r="11" spans="1:18" ht="11.25" customHeight="1" x14ac:dyDescent="0.15">
      <c r="A11" s="359" t="s">
        <v>27</v>
      </c>
      <c r="B11" s="196" t="s">
        <v>29</v>
      </c>
      <c r="C11" s="108" t="s">
        <v>29</v>
      </c>
      <c r="D11" s="108">
        <v>700</v>
      </c>
      <c r="E11" s="108">
        <v>750</v>
      </c>
      <c r="F11" s="108">
        <v>700</v>
      </c>
      <c r="G11" s="194">
        <v>750</v>
      </c>
      <c r="H11" s="196" t="s">
        <v>29</v>
      </c>
      <c r="I11" s="108" t="s">
        <v>29</v>
      </c>
      <c r="J11" s="108">
        <v>330</v>
      </c>
      <c r="K11" s="108">
        <v>150</v>
      </c>
      <c r="L11" s="108">
        <v>170</v>
      </c>
      <c r="M11" s="194">
        <v>170</v>
      </c>
      <c r="N11" s="196" t="s">
        <v>316</v>
      </c>
      <c r="O11" s="108">
        <v>150</v>
      </c>
      <c r="P11" s="108">
        <v>95</v>
      </c>
      <c r="Q11" s="108">
        <v>420</v>
      </c>
      <c r="R11" s="194" t="s">
        <v>29</v>
      </c>
    </row>
    <row r="12" spans="1:18" ht="11.25" customHeight="1" thickBot="1" x14ac:dyDescent="0.2">
      <c r="A12" s="362" t="s">
        <v>28</v>
      </c>
      <c r="B12" s="363" t="s">
        <v>29</v>
      </c>
      <c r="C12" s="364" t="s">
        <v>29</v>
      </c>
      <c r="D12" s="365">
        <v>268</v>
      </c>
      <c r="E12" s="366">
        <v>381</v>
      </c>
      <c r="F12" s="366">
        <v>385</v>
      </c>
      <c r="G12" s="367">
        <v>390</v>
      </c>
      <c r="H12" s="368" t="s">
        <v>29</v>
      </c>
      <c r="I12" s="365" t="s">
        <v>29</v>
      </c>
      <c r="J12" s="365">
        <v>156.80000000000001</v>
      </c>
      <c r="K12" s="366">
        <v>124</v>
      </c>
      <c r="L12" s="366">
        <v>133.9</v>
      </c>
      <c r="M12" s="369">
        <v>135.1</v>
      </c>
      <c r="N12" s="368" t="s">
        <v>29</v>
      </c>
      <c r="O12" s="365">
        <v>90.1</v>
      </c>
      <c r="P12" s="365">
        <v>88.7</v>
      </c>
      <c r="Q12" s="365">
        <v>217</v>
      </c>
      <c r="R12" s="370" t="s">
        <v>29</v>
      </c>
    </row>
    <row r="13" spans="1:18" ht="7.5" customHeight="1" thickBot="1" x14ac:dyDescent="0.2">
      <c r="A13" s="371"/>
      <c r="B13" s="372"/>
      <c r="C13" s="372"/>
      <c r="D13" s="372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373"/>
    </row>
    <row r="14" spans="1:18" ht="11.25" customHeight="1" x14ac:dyDescent="0.15">
      <c r="A14" s="371"/>
      <c r="B14" s="554" t="s">
        <v>292</v>
      </c>
      <c r="C14" s="555"/>
      <c r="D14" s="555"/>
      <c r="E14" s="555"/>
      <c r="F14" s="555"/>
      <c r="G14" s="555"/>
      <c r="H14" s="556"/>
      <c r="I14" s="554" t="s">
        <v>235</v>
      </c>
      <c r="J14" s="555"/>
      <c r="K14" s="555"/>
      <c r="L14" s="555"/>
      <c r="M14" s="555"/>
      <c r="N14" s="556"/>
      <c r="O14" s="554" t="s">
        <v>236</v>
      </c>
      <c r="P14" s="555"/>
      <c r="Q14" s="556"/>
      <c r="R14" s="373"/>
    </row>
    <row r="15" spans="1:18" ht="11.25" customHeight="1" thickBot="1" x14ac:dyDescent="0.2">
      <c r="A15" s="371"/>
      <c r="B15" s="352" t="s">
        <v>33</v>
      </c>
      <c r="C15" s="353" t="s">
        <v>363</v>
      </c>
      <c r="D15" s="353" t="s">
        <v>35</v>
      </c>
      <c r="E15" s="353" t="s">
        <v>36</v>
      </c>
      <c r="F15" s="540" t="s">
        <v>237</v>
      </c>
      <c r="G15" s="541"/>
      <c r="H15" s="542"/>
      <c r="I15" s="352" t="s">
        <v>264</v>
      </c>
      <c r="J15" s="353" t="s">
        <v>287</v>
      </c>
      <c r="K15" s="353" t="s">
        <v>39</v>
      </c>
      <c r="L15" s="540" t="s">
        <v>238</v>
      </c>
      <c r="M15" s="541"/>
      <c r="N15" s="542"/>
      <c r="O15" s="543" t="s">
        <v>239</v>
      </c>
      <c r="P15" s="544"/>
      <c r="Q15" s="374" t="s">
        <v>207</v>
      </c>
      <c r="R15" s="373"/>
    </row>
    <row r="16" spans="1:18" ht="11.25" customHeight="1" x14ac:dyDescent="0.15">
      <c r="A16" s="354" t="s">
        <v>40</v>
      </c>
      <c r="B16" s="356">
        <v>3.85</v>
      </c>
      <c r="C16" s="375">
        <v>9.9870000000000001</v>
      </c>
      <c r="D16" s="428">
        <v>19.28</v>
      </c>
      <c r="E16" s="356">
        <v>21.385000000000002</v>
      </c>
      <c r="F16" s="493">
        <v>22.530999999999999</v>
      </c>
      <c r="G16" s="494"/>
      <c r="H16" s="548"/>
      <c r="I16" s="355">
        <v>7.7880000000000003</v>
      </c>
      <c r="J16" s="356">
        <v>16.497</v>
      </c>
      <c r="K16" s="356">
        <v>19.79</v>
      </c>
      <c r="L16" s="569">
        <v>20.077999999999999</v>
      </c>
      <c r="M16" s="570"/>
      <c r="N16" s="571"/>
      <c r="O16" s="549">
        <v>13.538</v>
      </c>
      <c r="P16" s="550"/>
      <c r="Q16" s="379">
        <v>11.763999999999999</v>
      </c>
      <c r="R16" s="373"/>
    </row>
    <row r="17" spans="1:18" ht="11.25" customHeight="1" x14ac:dyDescent="0.15">
      <c r="A17" s="359" t="s">
        <v>12</v>
      </c>
      <c r="B17" s="197" t="s">
        <v>271</v>
      </c>
      <c r="C17" s="380" t="s">
        <v>41</v>
      </c>
      <c r="D17" s="109" t="s">
        <v>323</v>
      </c>
      <c r="E17" s="111" t="s">
        <v>43</v>
      </c>
      <c r="F17" s="111" t="s">
        <v>44</v>
      </c>
      <c r="G17" s="111" t="s">
        <v>45</v>
      </c>
      <c r="H17" s="198" t="s">
        <v>46</v>
      </c>
      <c r="I17" s="197" t="s">
        <v>47</v>
      </c>
      <c r="J17" s="111" t="s">
        <v>48</v>
      </c>
      <c r="K17" s="111" t="s">
        <v>22</v>
      </c>
      <c r="L17" s="111" t="s">
        <v>49</v>
      </c>
      <c r="M17" s="111" t="s">
        <v>44</v>
      </c>
      <c r="N17" s="114" t="s">
        <v>46</v>
      </c>
      <c r="O17" s="381" t="s">
        <v>43</v>
      </c>
      <c r="P17" s="382" t="s">
        <v>206</v>
      </c>
      <c r="Q17" s="198" t="s">
        <v>50</v>
      </c>
      <c r="R17" s="373"/>
    </row>
    <row r="18" spans="1:18" ht="11.25" customHeight="1" x14ac:dyDescent="0.15">
      <c r="A18" s="359" t="s">
        <v>27</v>
      </c>
      <c r="B18" s="108">
        <v>8</v>
      </c>
      <c r="C18" s="195">
        <v>10</v>
      </c>
      <c r="D18" s="107">
        <v>3800</v>
      </c>
      <c r="E18" s="108">
        <v>2700</v>
      </c>
      <c r="F18" s="108">
        <v>45</v>
      </c>
      <c r="G18" s="108">
        <v>45</v>
      </c>
      <c r="H18" s="194">
        <v>30</v>
      </c>
      <c r="I18" s="108">
        <v>20</v>
      </c>
      <c r="J18" s="108">
        <v>200</v>
      </c>
      <c r="K18" s="108">
        <v>2200</v>
      </c>
      <c r="L18" s="108">
        <v>10</v>
      </c>
      <c r="M18" s="108">
        <v>10</v>
      </c>
      <c r="N18" s="108">
        <v>10</v>
      </c>
      <c r="O18" s="196">
        <v>330</v>
      </c>
      <c r="P18" s="108">
        <v>350</v>
      </c>
      <c r="Q18" s="194">
        <v>140</v>
      </c>
      <c r="R18" s="373"/>
    </row>
    <row r="19" spans="1:18" ht="11.25" customHeight="1" thickBot="1" x14ac:dyDescent="0.2">
      <c r="A19" s="362" t="s">
        <v>28</v>
      </c>
      <c r="B19" s="383">
        <v>39.9</v>
      </c>
      <c r="C19" s="383">
        <v>76.8</v>
      </c>
      <c r="D19" s="383">
        <v>1282</v>
      </c>
      <c r="E19" s="383">
        <v>909</v>
      </c>
      <c r="F19" s="384">
        <v>42.2</v>
      </c>
      <c r="G19" s="384">
        <v>42.3</v>
      </c>
      <c r="H19" s="385">
        <v>42.4</v>
      </c>
      <c r="I19" s="383">
        <v>82.2</v>
      </c>
      <c r="J19" s="383">
        <v>197.1</v>
      </c>
      <c r="K19" s="383">
        <v>818</v>
      </c>
      <c r="L19" s="384">
        <v>39.1</v>
      </c>
      <c r="M19" s="384">
        <v>41</v>
      </c>
      <c r="N19" s="386">
        <v>41.6</v>
      </c>
      <c r="O19" s="387">
        <v>235</v>
      </c>
      <c r="P19" s="384">
        <v>233</v>
      </c>
      <c r="Q19" s="388">
        <v>154.9</v>
      </c>
      <c r="R19" s="373"/>
    </row>
    <row r="20" spans="1:18" ht="7.5" customHeight="1" thickBot="1" x14ac:dyDescent="0.2">
      <c r="A20" s="371"/>
      <c r="B20" s="372"/>
      <c r="C20" s="372"/>
      <c r="D20" s="199"/>
      <c r="E20" s="199"/>
      <c r="F20" s="199"/>
      <c r="G20" s="389"/>
      <c r="H20" s="389"/>
      <c r="I20" s="389"/>
      <c r="J20" s="389"/>
      <c r="K20" s="199"/>
      <c r="L20" s="199"/>
      <c r="M20" s="199"/>
      <c r="N20" s="199"/>
      <c r="O20" s="199"/>
      <c r="P20" s="199"/>
      <c r="Q20" s="390"/>
      <c r="R20" s="373"/>
    </row>
    <row r="21" spans="1:18" ht="11.25" customHeight="1" x14ac:dyDescent="0.15">
      <c r="A21" s="371"/>
      <c r="B21" s="554" t="s">
        <v>240</v>
      </c>
      <c r="C21" s="555"/>
      <c r="D21" s="555"/>
      <c r="E21" s="556"/>
      <c r="F21" s="554" t="s">
        <v>241</v>
      </c>
      <c r="G21" s="555"/>
      <c r="H21" s="555"/>
      <c r="I21" s="555"/>
      <c r="J21" s="556"/>
      <c r="K21" s="554" t="s">
        <v>334</v>
      </c>
      <c r="L21" s="555"/>
      <c r="M21" s="555"/>
      <c r="N21" s="555"/>
      <c r="O21" s="555"/>
      <c r="P21" s="555"/>
      <c r="Q21" s="556"/>
      <c r="R21" s="373"/>
    </row>
    <row r="22" spans="1:18" ht="11.25" customHeight="1" thickBot="1" x14ac:dyDescent="0.2">
      <c r="A22" s="371"/>
      <c r="B22" s="352" t="s">
        <v>54</v>
      </c>
      <c r="C22" s="540" t="s">
        <v>243</v>
      </c>
      <c r="D22" s="541"/>
      <c r="E22" s="542"/>
      <c r="F22" s="352" t="s">
        <v>55</v>
      </c>
      <c r="G22" s="353" t="s">
        <v>56</v>
      </c>
      <c r="H22" s="540" t="s">
        <v>244</v>
      </c>
      <c r="I22" s="541"/>
      <c r="J22" s="542"/>
      <c r="K22" s="352" t="s">
        <v>57</v>
      </c>
      <c r="L22" s="353" t="s">
        <v>58</v>
      </c>
      <c r="M22" s="353" t="s">
        <v>59</v>
      </c>
      <c r="N22" s="353" t="s">
        <v>60</v>
      </c>
      <c r="O22" s="540" t="s">
        <v>245</v>
      </c>
      <c r="P22" s="541"/>
      <c r="Q22" s="542"/>
      <c r="R22" s="373"/>
    </row>
    <row r="23" spans="1:18" ht="11.25" customHeight="1" x14ac:dyDescent="0.15">
      <c r="A23" s="354" t="s">
        <v>40</v>
      </c>
      <c r="B23" s="355">
        <v>5.5830000000000002</v>
      </c>
      <c r="C23" s="493">
        <v>8.5830000000000002</v>
      </c>
      <c r="D23" s="494"/>
      <c r="E23" s="548"/>
      <c r="F23" s="355">
        <v>6.21</v>
      </c>
      <c r="G23" s="356">
        <v>7.5720000000000001</v>
      </c>
      <c r="H23" s="493">
        <v>6.367</v>
      </c>
      <c r="I23" s="494"/>
      <c r="J23" s="548"/>
      <c r="K23" s="355" t="s">
        <v>116</v>
      </c>
      <c r="L23" s="356">
        <v>30.294</v>
      </c>
      <c r="M23" s="391">
        <v>28.172000000000001</v>
      </c>
      <c r="N23" s="356">
        <v>33.911000000000001</v>
      </c>
      <c r="O23" s="493">
        <v>39.792999999999999</v>
      </c>
      <c r="P23" s="494"/>
      <c r="Q23" s="548"/>
      <c r="R23" s="392"/>
    </row>
    <row r="24" spans="1:18" ht="11.25" customHeight="1" x14ac:dyDescent="0.15">
      <c r="A24" s="359" t="s">
        <v>12</v>
      </c>
      <c r="B24" s="197" t="s">
        <v>61</v>
      </c>
      <c r="C24" s="111" t="s">
        <v>62</v>
      </c>
      <c r="D24" s="111" t="s">
        <v>63</v>
      </c>
      <c r="E24" s="198" t="s">
        <v>64</v>
      </c>
      <c r="F24" s="197" t="s">
        <v>293</v>
      </c>
      <c r="G24" s="111" t="s">
        <v>294</v>
      </c>
      <c r="H24" s="111" t="s">
        <v>290</v>
      </c>
      <c r="I24" s="111" t="s">
        <v>295</v>
      </c>
      <c r="J24" s="114" t="s">
        <v>23</v>
      </c>
      <c r="K24" s="197" t="s">
        <v>63</v>
      </c>
      <c r="L24" s="111" t="s">
        <v>65</v>
      </c>
      <c r="M24" s="111" t="s">
        <v>46</v>
      </c>
      <c r="N24" s="111" t="s">
        <v>335</v>
      </c>
      <c r="O24" s="111" t="s">
        <v>67</v>
      </c>
      <c r="P24" s="111" t="s">
        <v>68</v>
      </c>
      <c r="Q24" s="198" t="s">
        <v>69</v>
      </c>
      <c r="R24" s="373"/>
    </row>
    <row r="25" spans="1:18" ht="11.25" customHeight="1" x14ac:dyDescent="0.15">
      <c r="A25" s="359" t="s">
        <v>27</v>
      </c>
      <c r="B25" s="196">
        <v>20</v>
      </c>
      <c r="C25" s="108">
        <v>12</v>
      </c>
      <c r="D25" s="108">
        <v>12</v>
      </c>
      <c r="E25" s="194">
        <v>20</v>
      </c>
      <c r="F25" s="196">
        <v>300</v>
      </c>
      <c r="G25" s="108">
        <v>500</v>
      </c>
      <c r="H25" s="108">
        <v>20</v>
      </c>
      <c r="I25" s="108">
        <v>30</v>
      </c>
      <c r="J25" s="131">
        <v>40</v>
      </c>
      <c r="K25" s="196" t="s">
        <v>116</v>
      </c>
      <c r="L25" s="108">
        <v>750</v>
      </c>
      <c r="M25" s="118">
        <v>2300</v>
      </c>
      <c r="N25" s="108">
        <v>2200</v>
      </c>
      <c r="O25" s="108">
        <v>10</v>
      </c>
      <c r="P25" s="108">
        <v>10</v>
      </c>
      <c r="Q25" s="194">
        <v>10</v>
      </c>
      <c r="R25" s="373"/>
    </row>
    <row r="26" spans="1:18" ht="11.25" customHeight="1" thickBot="1" x14ac:dyDescent="0.2">
      <c r="A26" s="362" t="s">
        <v>28</v>
      </c>
      <c r="B26" s="393">
        <v>53.9</v>
      </c>
      <c r="C26" s="394">
        <v>50.9</v>
      </c>
      <c r="D26" s="394">
        <v>50.6</v>
      </c>
      <c r="E26" s="395">
        <v>52.4</v>
      </c>
      <c r="F26" s="393">
        <v>148.80000000000001</v>
      </c>
      <c r="G26" s="396">
        <v>215</v>
      </c>
      <c r="H26" s="394">
        <v>41.3</v>
      </c>
      <c r="I26" s="394">
        <v>46.4</v>
      </c>
      <c r="J26" s="397">
        <v>47.7</v>
      </c>
      <c r="K26" s="398" t="s">
        <v>116</v>
      </c>
      <c r="L26" s="396">
        <v>284</v>
      </c>
      <c r="M26" s="399">
        <v>1577</v>
      </c>
      <c r="N26" s="396">
        <v>756</v>
      </c>
      <c r="O26" s="394">
        <v>30.4</v>
      </c>
      <c r="P26" s="394">
        <v>29.6</v>
      </c>
      <c r="Q26" s="395">
        <v>29.4</v>
      </c>
      <c r="R26" s="373"/>
    </row>
    <row r="27" spans="1:18" ht="7.5" customHeight="1" thickBot="1" x14ac:dyDescent="0.2">
      <c r="A27" s="371"/>
      <c r="B27" s="389"/>
      <c r="C27" s="389"/>
      <c r="D27" s="389"/>
      <c r="E27" s="199"/>
      <c r="F27" s="199"/>
      <c r="G27" s="199"/>
      <c r="H27" s="389"/>
      <c r="I27" s="199"/>
      <c r="J27" s="199"/>
      <c r="K27" s="199"/>
      <c r="L27" s="199"/>
      <c r="M27" s="199"/>
      <c r="N27" s="199"/>
      <c r="O27" s="199"/>
      <c r="P27" s="199"/>
      <c r="Q27" s="199"/>
      <c r="R27" s="199"/>
    </row>
    <row r="28" spans="1:18" ht="11.25" customHeight="1" x14ac:dyDescent="0.15">
      <c r="A28" s="371"/>
      <c r="B28" s="554" t="s">
        <v>246</v>
      </c>
      <c r="C28" s="555"/>
      <c r="D28" s="555"/>
      <c r="E28" s="555"/>
      <c r="F28" s="556"/>
      <c r="G28" s="554" t="s">
        <v>247</v>
      </c>
      <c r="H28" s="555"/>
      <c r="I28" s="555"/>
      <c r="J28" s="555"/>
      <c r="K28" s="555"/>
      <c r="L28" s="556"/>
      <c r="M28" s="554" t="s">
        <v>248</v>
      </c>
      <c r="N28" s="555"/>
      <c r="O28" s="555"/>
      <c r="P28" s="555"/>
      <c r="Q28" s="556"/>
      <c r="R28" s="199"/>
    </row>
    <row r="29" spans="1:18" ht="11.25" customHeight="1" thickBot="1" x14ac:dyDescent="0.2">
      <c r="A29" s="371"/>
      <c r="B29" s="352" t="s">
        <v>72</v>
      </c>
      <c r="C29" s="353" t="s">
        <v>73</v>
      </c>
      <c r="D29" s="353" t="s">
        <v>74</v>
      </c>
      <c r="E29" s="540" t="s">
        <v>249</v>
      </c>
      <c r="F29" s="542"/>
      <c r="G29" s="352" t="s">
        <v>75</v>
      </c>
      <c r="H29" s="353" t="s">
        <v>76</v>
      </c>
      <c r="I29" s="353" t="s">
        <v>77</v>
      </c>
      <c r="J29" s="540" t="s">
        <v>250</v>
      </c>
      <c r="K29" s="541"/>
      <c r="L29" s="542"/>
      <c r="M29" s="352" t="s">
        <v>78</v>
      </c>
      <c r="N29" s="353" t="s">
        <v>79</v>
      </c>
      <c r="O29" s="540" t="s">
        <v>251</v>
      </c>
      <c r="P29" s="541"/>
      <c r="Q29" s="542"/>
      <c r="R29" s="199"/>
    </row>
    <row r="30" spans="1:18" ht="11.25" customHeight="1" x14ac:dyDescent="0.15">
      <c r="A30" s="400" t="s">
        <v>40</v>
      </c>
      <c r="B30" s="401">
        <v>14.638</v>
      </c>
      <c r="C30" s="139">
        <v>20.068000000000001</v>
      </c>
      <c r="D30" s="139">
        <v>23.568999999999999</v>
      </c>
      <c r="E30" s="497">
        <v>23.143000000000001</v>
      </c>
      <c r="F30" s="567"/>
      <c r="G30" s="401">
        <v>11.834</v>
      </c>
      <c r="H30" s="139">
        <v>13.964</v>
      </c>
      <c r="I30" s="139">
        <v>24</v>
      </c>
      <c r="J30" s="497">
        <v>28.138999999999999</v>
      </c>
      <c r="K30" s="568"/>
      <c r="L30" s="567"/>
      <c r="M30" s="401">
        <v>2.4529999999999998</v>
      </c>
      <c r="N30" s="139">
        <v>3.3719999999999999</v>
      </c>
      <c r="O30" s="497">
        <v>5.9610000000000003</v>
      </c>
      <c r="P30" s="568"/>
      <c r="Q30" s="567"/>
      <c r="R30" s="199"/>
    </row>
    <row r="31" spans="1:18" ht="11.25" customHeight="1" x14ac:dyDescent="0.15">
      <c r="A31" s="402" t="s">
        <v>208</v>
      </c>
      <c r="B31" s="197" t="s">
        <v>80</v>
      </c>
      <c r="C31" s="111" t="s">
        <v>81</v>
      </c>
      <c r="D31" s="111" t="s">
        <v>260</v>
      </c>
      <c r="E31" s="111" t="s">
        <v>82</v>
      </c>
      <c r="F31" s="114" t="s">
        <v>83</v>
      </c>
      <c r="G31" s="197" t="s">
        <v>41</v>
      </c>
      <c r="H31" s="111" t="s">
        <v>84</v>
      </c>
      <c r="I31" s="111" t="s">
        <v>23</v>
      </c>
      <c r="J31" s="111" t="s">
        <v>46</v>
      </c>
      <c r="K31" s="111" t="s">
        <v>85</v>
      </c>
      <c r="L31" s="198" t="s">
        <v>83</v>
      </c>
      <c r="M31" s="197" t="s">
        <v>86</v>
      </c>
      <c r="N31" s="111" t="s">
        <v>47</v>
      </c>
      <c r="O31" s="111" t="s">
        <v>87</v>
      </c>
      <c r="P31" s="111" t="s">
        <v>88</v>
      </c>
      <c r="Q31" s="198" t="s">
        <v>84</v>
      </c>
      <c r="R31" s="199"/>
    </row>
    <row r="32" spans="1:18" ht="11.25" customHeight="1" x14ac:dyDescent="0.15">
      <c r="A32" s="402" t="s">
        <v>27</v>
      </c>
      <c r="B32" s="196">
        <v>30</v>
      </c>
      <c r="C32" s="108">
        <v>40</v>
      </c>
      <c r="D32" s="108">
        <v>30</v>
      </c>
      <c r="E32" s="108">
        <v>8</v>
      </c>
      <c r="F32" s="131">
        <v>8</v>
      </c>
      <c r="G32" s="196">
        <v>8</v>
      </c>
      <c r="H32" s="108">
        <v>380</v>
      </c>
      <c r="I32" s="108">
        <v>3800</v>
      </c>
      <c r="J32" s="108">
        <v>20</v>
      </c>
      <c r="K32" s="108">
        <v>20</v>
      </c>
      <c r="L32" s="194">
        <v>12</v>
      </c>
      <c r="M32" s="196">
        <v>150</v>
      </c>
      <c r="N32" s="108">
        <v>140</v>
      </c>
      <c r="O32" s="108">
        <v>90</v>
      </c>
      <c r="P32" s="108">
        <v>90</v>
      </c>
      <c r="Q32" s="194">
        <v>90</v>
      </c>
      <c r="R32" s="199"/>
    </row>
    <row r="33" spans="1:18" ht="11.25" customHeight="1" thickBot="1" x14ac:dyDescent="0.2">
      <c r="A33" s="403" t="s">
        <v>28</v>
      </c>
      <c r="B33" s="404">
        <v>126.8</v>
      </c>
      <c r="C33" s="383">
        <v>145.69999999999999</v>
      </c>
      <c r="D33" s="383">
        <v>58.7</v>
      </c>
      <c r="E33" s="383">
        <v>27.5</v>
      </c>
      <c r="F33" s="405">
        <v>29.2</v>
      </c>
      <c r="G33" s="404">
        <v>62.8</v>
      </c>
      <c r="H33" s="383">
        <v>267</v>
      </c>
      <c r="I33" s="383">
        <v>1733</v>
      </c>
      <c r="J33" s="383">
        <v>42.5</v>
      </c>
      <c r="K33" s="383">
        <v>42.1</v>
      </c>
      <c r="L33" s="406">
        <v>41.4</v>
      </c>
      <c r="M33" s="396">
        <v>95.2</v>
      </c>
      <c r="N33" s="396">
        <v>82.6</v>
      </c>
      <c r="O33" s="396">
        <v>80.099999999999994</v>
      </c>
      <c r="P33" s="396">
        <v>81.400000000000006</v>
      </c>
      <c r="Q33" s="407">
        <v>80.599999999999994</v>
      </c>
      <c r="R33" s="199"/>
    </row>
    <row r="34" spans="1:18" ht="7.5" customHeight="1" thickBot="1" x14ac:dyDescent="0.2">
      <c r="A34" s="371"/>
      <c r="B34" s="389"/>
      <c r="C34" s="389"/>
      <c r="D34" s="199"/>
      <c r="E34" s="199"/>
      <c r="F34" s="199"/>
      <c r="G34" s="389"/>
      <c r="H34" s="389"/>
      <c r="I34" s="389"/>
      <c r="J34" s="389"/>
      <c r="K34" s="199"/>
      <c r="L34" s="199"/>
      <c r="M34" s="199"/>
      <c r="N34" s="199"/>
      <c r="O34" s="199"/>
      <c r="P34" s="199"/>
      <c r="Q34" s="199"/>
      <c r="R34" s="199"/>
    </row>
    <row r="35" spans="1:18" ht="11.25" customHeight="1" thickBot="1" x14ac:dyDescent="0.2">
      <c r="A35" s="371"/>
      <c r="B35" s="554" t="s">
        <v>252</v>
      </c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60" t="s">
        <v>279</v>
      </c>
      <c r="N35" s="561"/>
      <c r="O35" s="561"/>
      <c r="P35" s="561"/>
      <c r="Q35" s="373"/>
      <c r="R35" s="349"/>
    </row>
    <row r="36" spans="1:18" ht="11.25" customHeight="1" thickBot="1" x14ac:dyDescent="0.2">
      <c r="A36" s="371"/>
      <c r="B36" s="352" t="s">
        <v>90</v>
      </c>
      <c r="C36" s="408" t="s">
        <v>91</v>
      </c>
      <c r="D36" s="353" t="s">
        <v>92</v>
      </c>
      <c r="E36" s="353" t="s">
        <v>93</v>
      </c>
      <c r="F36" s="353" t="s">
        <v>94</v>
      </c>
      <c r="G36" s="540" t="s">
        <v>253</v>
      </c>
      <c r="H36" s="541"/>
      <c r="I36" s="544"/>
      <c r="J36" s="540" t="s">
        <v>254</v>
      </c>
      <c r="K36" s="541"/>
      <c r="L36" s="541"/>
      <c r="M36" s="409" t="s">
        <v>280</v>
      </c>
      <c r="N36" s="410" t="s">
        <v>281</v>
      </c>
      <c r="O36" s="410" t="s">
        <v>282</v>
      </c>
      <c r="P36" s="411" t="s">
        <v>283</v>
      </c>
      <c r="Q36" s="373"/>
      <c r="R36" s="349"/>
    </row>
    <row r="37" spans="1:18" ht="11.25" customHeight="1" x14ac:dyDescent="0.15">
      <c r="A37" s="412" t="s">
        <v>40</v>
      </c>
      <c r="B37" s="138">
        <v>17.164000000000001</v>
      </c>
      <c r="C37" s="139">
        <v>19.777000000000001</v>
      </c>
      <c r="D37" s="139">
        <v>23.3</v>
      </c>
      <c r="E37" s="139">
        <v>23.472000000000001</v>
      </c>
      <c r="F37" s="139">
        <v>26.628</v>
      </c>
      <c r="G37" s="505">
        <v>36.14</v>
      </c>
      <c r="H37" s="562"/>
      <c r="I37" s="563"/>
      <c r="J37" s="493" t="s">
        <v>262</v>
      </c>
      <c r="K37" s="494"/>
      <c r="L37" s="494"/>
      <c r="M37" s="401" t="s">
        <v>116</v>
      </c>
      <c r="N37" s="139" t="s">
        <v>116</v>
      </c>
      <c r="O37" s="139" t="s">
        <v>116</v>
      </c>
      <c r="P37" s="413" t="s">
        <v>116</v>
      </c>
      <c r="Q37" s="373"/>
      <c r="R37" s="349"/>
    </row>
    <row r="38" spans="1:18" ht="11.25" customHeight="1" x14ac:dyDescent="0.15">
      <c r="A38" s="414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373"/>
      <c r="R38" s="349"/>
    </row>
    <row r="39" spans="1:18" ht="11.25" customHeight="1" x14ac:dyDescent="0.15">
      <c r="A39" s="414" t="s">
        <v>27</v>
      </c>
      <c r="B39" s="107">
        <v>200</v>
      </c>
      <c r="C39" s="108">
        <v>280</v>
      </c>
      <c r="D39" s="108">
        <v>400</v>
      </c>
      <c r="E39" s="108">
        <v>160</v>
      </c>
      <c r="F39" s="108">
        <v>1800</v>
      </c>
      <c r="G39" s="108">
        <v>700</v>
      </c>
      <c r="H39" s="108">
        <v>850</v>
      </c>
      <c r="I39" s="108">
        <v>950</v>
      </c>
      <c r="J39" s="108" t="s">
        <v>262</v>
      </c>
      <c r="K39" s="108" t="s">
        <v>261</v>
      </c>
      <c r="L39" s="131" t="s">
        <v>261</v>
      </c>
      <c r="M39" s="196">
        <v>480</v>
      </c>
      <c r="N39" s="108">
        <v>170</v>
      </c>
      <c r="O39" s="108" t="s">
        <v>262</v>
      </c>
      <c r="P39" s="194" t="s">
        <v>262</v>
      </c>
      <c r="Q39" s="373"/>
      <c r="R39" s="349"/>
    </row>
    <row r="40" spans="1:18" ht="11.25" customHeight="1" thickBot="1" x14ac:dyDescent="0.2">
      <c r="A40" s="415" t="s">
        <v>28</v>
      </c>
      <c r="B40" s="300">
        <v>256</v>
      </c>
      <c r="C40" s="301">
        <v>244</v>
      </c>
      <c r="D40" s="301">
        <v>272</v>
      </c>
      <c r="E40" s="301">
        <v>194</v>
      </c>
      <c r="F40" s="302">
        <v>718</v>
      </c>
      <c r="G40" s="301">
        <v>332</v>
      </c>
      <c r="H40" s="301">
        <v>393</v>
      </c>
      <c r="I40" s="301">
        <v>417</v>
      </c>
      <c r="J40" s="113" t="s">
        <v>261</v>
      </c>
      <c r="K40" s="113" t="s">
        <v>261</v>
      </c>
      <c r="L40" s="132" t="s">
        <v>261</v>
      </c>
      <c r="M40" s="393">
        <v>265</v>
      </c>
      <c r="N40" s="383">
        <v>135.80000000000001</v>
      </c>
      <c r="O40" s="383" t="s">
        <v>262</v>
      </c>
      <c r="P40" s="416" t="s">
        <v>262</v>
      </c>
      <c r="Q40" s="373"/>
      <c r="R40" s="349"/>
    </row>
    <row r="41" spans="1:18" ht="7.5" customHeight="1" thickBot="1" x14ac:dyDescent="0.2">
      <c r="A41" s="371"/>
      <c r="B41" s="389"/>
      <c r="C41" s="389"/>
      <c r="D41" s="389"/>
      <c r="E41" s="199"/>
      <c r="F41" s="199"/>
      <c r="G41" s="389"/>
      <c r="H41" s="389"/>
      <c r="I41" s="389"/>
      <c r="J41" s="199"/>
      <c r="K41" s="199"/>
      <c r="L41" s="199"/>
      <c r="M41" s="199"/>
      <c r="N41" s="199"/>
      <c r="O41" s="199"/>
      <c r="P41" s="199"/>
      <c r="Q41" s="199"/>
      <c r="R41" s="373"/>
    </row>
    <row r="42" spans="1:18" ht="11.25" customHeight="1" x14ac:dyDescent="0.15">
      <c r="A42" s="371"/>
      <c r="B42" s="554" t="s">
        <v>255</v>
      </c>
      <c r="C42" s="555"/>
      <c r="D42" s="555"/>
      <c r="E42" s="555"/>
      <c r="F42" s="555"/>
      <c r="G42" s="555"/>
      <c r="H42" s="555"/>
      <c r="I42" s="556"/>
      <c r="J42" s="554" t="s">
        <v>256</v>
      </c>
      <c r="K42" s="555"/>
      <c r="L42" s="555"/>
      <c r="M42" s="555"/>
      <c r="N42" s="556"/>
      <c r="O42" s="199"/>
      <c r="P42" s="199"/>
      <c r="Q42" s="199"/>
      <c r="R42" s="373"/>
    </row>
    <row r="43" spans="1:18" ht="11.25" customHeight="1" thickBot="1" x14ac:dyDescent="0.2">
      <c r="A43" s="371"/>
      <c r="B43" s="352" t="s">
        <v>98</v>
      </c>
      <c r="C43" s="353" t="s">
        <v>99</v>
      </c>
      <c r="D43" s="353" t="s">
        <v>100</v>
      </c>
      <c r="E43" s="353" t="s">
        <v>101</v>
      </c>
      <c r="F43" s="353" t="s">
        <v>102</v>
      </c>
      <c r="G43" s="564" t="s">
        <v>257</v>
      </c>
      <c r="H43" s="565"/>
      <c r="I43" s="566"/>
      <c r="J43" s="352" t="s">
        <v>103</v>
      </c>
      <c r="K43" s="353" t="s">
        <v>104</v>
      </c>
      <c r="L43" s="540" t="s">
        <v>258</v>
      </c>
      <c r="M43" s="541"/>
      <c r="N43" s="542"/>
      <c r="O43" s="199"/>
      <c r="P43" s="199"/>
      <c r="Q43" s="199"/>
      <c r="R43" s="373"/>
    </row>
    <row r="44" spans="1:18" ht="11.25" customHeight="1" x14ac:dyDescent="0.15">
      <c r="A44" s="412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428">
        <v>4.9619999999999997</v>
      </c>
      <c r="K44" s="356">
        <v>10.657</v>
      </c>
      <c r="L44" s="493">
        <v>15.247999999999999</v>
      </c>
      <c r="M44" s="494"/>
      <c r="N44" s="548"/>
      <c r="O44" s="199"/>
      <c r="P44" s="199"/>
      <c r="Q44" s="199"/>
      <c r="R44" s="373"/>
    </row>
    <row r="45" spans="1:18" ht="11.25" customHeight="1" x14ac:dyDescent="0.15">
      <c r="A45" s="414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109" t="s">
        <v>105</v>
      </c>
      <c r="K45" s="111" t="s">
        <v>294</v>
      </c>
      <c r="L45" s="111" t="s">
        <v>322</v>
      </c>
      <c r="M45" s="111" t="s">
        <v>212</v>
      </c>
      <c r="N45" s="198" t="s">
        <v>296</v>
      </c>
      <c r="O45" s="199"/>
      <c r="P45" s="199"/>
      <c r="Q45" s="199"/>
      <c r="R45" s="373"/>
    </row>
    <row r="46" spans="1:18" ht="11.25" customHeight="1" x14ac:dyDescent="0.15">
      <c r="A46" s="414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15</v>
      </c>
      <c r="K46" s="108">
        <v>12</v>
      </c>
      <c r="L46" s="108">
        <v>12</v>
      </c>
      <c r="M46" s="108">
        <v>15</v>
      </c>
      <c r="N46" s="194">
        <v>20</v>
      </c>
      <c r="O46" s="199"/>
      <c r="P46" s="199"/>
      <c r="Q46" s="199"/>
      <c r="R46" s="373"/>
    </row>
    <row r="47" spans="1:18" ht="11.25" customHeight="1" thickBot="1" x14ac:dyDescent="0.2">
      <c r="A47" s="415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417">
        <v>73.099999999999994</v>
      </c>
      <c r="K47" s="396">
        <v>59.1</v>
      </c>
      <c r="L47" s="396">
        <v>55.5</v>
      </c>
      <c r="M47" s="396">
        <v>55.6</v>
      </c>
      <c r="N47" s="418">
        <v>55.8</v>
      </c>
      <c r="O47" s="199"/>
      <c r="P47" s="199"/>
      <c r="Q47" s="199"/>
      <c r="R47" s="373"/>
    </row>
    <row r="48" spans="1:18" ht="7.5" customHeight="1" thickBot="1" x14ac:dyDescent="0.2">
      <c r="A48" s="371"/>
      <c r="B48" s="389"/>
      <c r="C48" s="38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373"/>
    </row>
    <row r="49" spans="1:18" ht="11.25" customHeight="1" x14ac:dyDescent="0.15">
      <c r="A49" s="371"/>
      <c r="B49" s="554" t="s">
        <v>259</v>
      </c>
      <c r="C49" s="555"/>
      <c r="D49" s="555"/>
      <c r="E49" s="556"/>
      <c r="F49" s="554" t="s">
        <v>109</v>
      </c>
      <c r="G49" s="555"/>
      <c r="H49" s="555"/>
      <c r="I49" s="555"/>
      <c r="J49" s="555"/>
      <c r="K49" s="556"/>
      <c r="L49" s="199"/>
      <c r="M49" s="557" t="s">
        <v>228</v>
      </c>
      <c r="N49" s="558"/>
      <c r="O49" s="558"/>
      <c r="P49" s="558"/>
      <c r="Q49" s="558"/>
      <c r="R49" s="559"/>
    </row>
    <row r="50" spans="1:18" ht="11.25" customHeight="1" thickBot="1" x14ac:dyDescent="0.2">
      <c r="A50" s="371"/>
      <c r="B50" s="352" t="s">
        <v>110</v>
      </c>
      <c r="C50" s="540" t="s">
        <v>285</v>
      </c>
      <c r="D50" s="541"/>
      <c r="E50" s="542"/>
      <c r="F50" s="543" t="s">
        <v>111</v>
      </c>
      <c r="G50" s="541"/>
      <c r="H50" s="544"/>
      <c r="I50" s="540" t="s">
        <v>112</v>
      </c>
      <c r="J50" s="541"/>
      <c r="K50" s="542"/>
      <c r="L50" s="199"/>
      <c r="M50" s="545" t="s">
        <v>229</v>
      </c>
      <c r="N50" s="546"/>
      <c r="O50" s="546"/>
      <c r="P50" s="546"/>
      <c r="Q50" s="546"/>
      <c r="R50" s="547"/>
    </row>
    <row r="51" spans="1:18" ht="11.25" customHeight="1" thickBot="1" x14ac:dyDescent="0.2">
      <c r="A51" s="400" t="s">
        <v>40</v>
      </c>
      <c r="B51" s="355" t="s">
        <v>29</v>
      </c>
      <c r="C51" s="493">
        <v>10.506</v>
      </c>
      <c r="D51" s="494"/>
      <c r="E51" s="548"/>
      <c r="F51" s="549">
        <v>14.332000000000001</v>
      </c>
      <c r="G51" s="494"/>
      <c r="H51" s="550"/>
      <c r="I51" s="493">
        <v>6.1230000000000002</v>
      </c>
      <c r="J51" s="494"/>
      <c r="K51" s="548"/>
      <c r="L51" s="199"/>
      <c r="M51" s="551" t="s">
        <v>263</v>
      </c>
      <c r="N51" s="552"/>
      <c r="O51" s="552"/>
      <c r="P51" s="552"/>
      <c r="Q51" s="552"/>
      <c r="R51" s="553"/>
    </row>
    <row r="52" spans="1:18" ht="11.25" customHeight="1" x14ac:dyDescent="0.15">
      <c r="A52" s="402" t="s">
        <v>12</v>
      </c>
      <c r="B52" s="197" t="s">
        <v>106</v>
      </c>
      <c r="C52" s="111" t="s">
        <v>265</v>
      </c>
      <c r="D52" s="111" t="s">
        <v>21</v>
      </c>
      <c r="E52" s="198" t="s">
        <v>22</v>
      </c>
      <c r="F52" s="197" t="s">
        <v>284</v>
      </c>
      <c r="G52" s="419" t="s">
        <v>113</v>
      </c>
      <c r="H52" s="111" t="s">
        <v>50</v>
      </c>
      <c r="I52" s="111" t="s">
        <v>24</v>
      </c>
      <c r="J52" s="111" t="s">
        <v>114</v>
      </c>
      <c r="K52" s="198" t="s">
        <v>84</v>
      </c>
      <c r="L52" s="199"/>
      <c r="M52" s="460" t="s">
        <v>413</v>
      </c>
      <c r="N52" s="460"/>
      <c r="O52" s="460"/>
      <c r="P52" s="460"/>
      <c r="Q52" s="460"/>
      <c r="R52" s="460"/>
    </row>
    <row r="53" spans="1:18" ht="11.25" customHeight="1" x14ac:dyDescent="0.15">
      <c r="A53" s="402" t="s">
        <v>27</v>
      </c>
      <c r="B53" s="355" t="s">
        <v>29</v>
      </c>
      <c r="C53" s="108">
        <v>180</v>
      </c>
      <c r="D53" s="131">
        <v>150</v>
      </c>
      <c r="E53" s="379" t="s">
        <v>29</v>
      </c>
      <c r="F53" s="107">
        <v>100</v>
      </c>
      <c r="G53" s="107">
        <v>130</v>
      </c>
      <c r="H53" s="107">
        <v>150</v>
      </c>
      <c r="I53" s="108">
        <v>50</v>
      </c>
      <c r="J53" s="108">
        <v>50</v>
      </c>
      <c r="K53" s="194">
        <v>50</v>
      </c>
      <c r="L53" s="19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403" t="s">
        <v>28</v>
      </c>
      <c r="B54" s="363" t="s">
        <v>29</v>
      </c>
      <c r="C54" s="396">
        <v>116.7</v>
      </c>
      <c r="D54" s="396">
        <v>131</v>
      </c>
      <c r="E54" s="407" t="s">
        <v>29</v>
      </c>
      <c r="F54" s="326">
        <v>80.599999999999994</v>
      </c>
      <c r="G54" s="417">
        <v>91.4</v>
      </c>
      <c r="H54" s="420">
        <v>92.3</v>
      </c>
      <c r="I54" s="394">
        <v>53.6</v>
      </c>
      <c r="J54" s="394">
        <v>53.2</v>
      </c>
      <c r="K54" s="395">
        <v>53.2</v>
      </c>
      <c r="L54" s="199"/>
      <c r="M54" s="461"/>
      <c r="N54" s="461"/>
      <c r="O54" s="461"/>
      <c r="P54" s="461"/>
      <c r="Q54" s="461"/>
      <c r="R54" s="461"/>
    </row>
    <row r="55" spans="1:18" ht="23.25" customHeight="1" x14ac:dyDescent="0.15">
      <c r="A55" s="349"/>
      <c r="B55" s="349"/>
      <c r="C55" s="349"/>
      <c r="D55" s="349"/>
      <c r="E55" s="349"/>
      <c r="F55" s="371"/>
      <c r="G55" s="349"/>
      <c r="H55" s="349"/>
      <c r="I55" s="349"/>
      <c r="J55" s="349"/>
      <c r="K55" s="349"/>
      <c r="L55" s="349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>
      <c r="A1" s="349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ht="11.25" customHeight="1" x14ac:dyDescent="0.1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1.25" customHeight="1" x14ac:dyDescent="0.15">
      <c r="A3" s="349"/>
      <c r="B3" s="349"/>
      <c r="C3" s="349" t="s">
        <v>115</v>
      </c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1.25" customHeight="1" x14ac:dyDescent="0.15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ht="11.25" customHeight="1" x14ac:dyDescent="0.15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</row>
    <row r="6" spans="1:18" ht="11.25" customHeight="1" thickBot="1" x14ac:dyDescent="0.2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</row>
    <row r="7" spans="1:18" ht="11.25" customHeight="1" x14ac:dyDescent="0.15">
      <c r="A7" s="350" t="s">
        <v>0</v>
      </c>
      <c r="B7" s="554" t="s">
        <v>230</v>
      </c>
      <c r="C7" s="572"/>
      <c r="D7" s="572"/>
      <c r="E7" s="572"/>
      <c r="F7" s="572"/>
      <c r="G7" s="573"/>
      <c r="H7" s="554" t="s">
        <v>231</v>
      </c>
      <c r="I7" s="572"/>
      <c r="J7" s="572"/>
      <c r="K7" s="572"/>
      <c r="L7" s="572"/>
      <c r="M7" s="573"/>
      <c r="N7" s="554" t="s">
        <v>232</v>
      </c>
      <c r="O7" s="572"/>
      <c r="P7" s="572"/>
      <c r="Q7" s="572"/>
      <c r="R7" s="573"/>
    </row>
    <row r="8" spans="1:18" ht="11.25" customHeight="1" thickBot="1" x14ac:dyDescent="0.2">
      <c r="A8" s="351">
        <v>44536</v>
      </c>
      <c r="B8" s="352" t="s">
        <v>4</v>
      </c>
      <c r="C8" s="353" t="s">
        <v>5</v>
      </c>
      <c r="D8" s="353" t="s">
        <v>6</v>
      </c>
      <c r="E8" s="540" t="s">
        <v>233</v>
      </c>
      <c r="F8" s="541"/>
      <c r="G8" s="542"/>
      <c r="H8" s="352" t="s">
        <v>7</v>
      </c>
      <c r="I8" s="353" t="s">
        <v>8</v>
      </c>
      <c r="J8" s="353" t="s">
        <v>9</v>
      </c>
      <c r="K8" s="540" t="s">
        <v>234</v>
      </c>
      <c r="L8" s="541"/>
      <c r="M8" s="542"/>
      <c r="N8" s="352" t="s">
        <v>10</v>
      </c>
      <c r="O8" s="353" t="s">
        <v>11</v>
      </c>
      <c r="P8" s="540" t="s">
        <v>286</v>
      </c>
      <c r="Q8" s="541"/>
      <c r="R8" s="542"/>
    </row>
    <row r="9" spans="1:18" ht="11.25" customHeight="1" x14ac:dyDescent="0.15">
      <c r="A9" s="354" t="s">
        <v>289</v>
      </c>
      <c r="B9" s="355" t="s">
        <v>29</v>
      </c>
      <c r="C9" s="356" t="s">
        <v>29</v>
      </c>
      <c r="D9" s="356">
        <v>13.922000000000001</v>
      </c>
      <c r="E9" s="493">
        <v>15.693</v>
      </c>
      <c r="F9" s="494"/>
      <c r="G9" s="548"/>
      <c r="H9" s="429" t="s">
        <v>29</v>
      </c>
      <c r="I9" s="358" t="s">
        <v>29</v>
      </c>
      <c r="J9" s="356">
        <v>11.785</v>
      </c>
      <c r="K9" s="493">
        <v>16.978000000000002</v>
      </c>
      <c r="L9" s="494"/>
      <c r="M9" s="548"/>
      <c r="N9" s="355" t="s">
        <v>29</v>
      </c>
      <c r="O9" s="356">
        <v>16.25</v>
      </c>
      <c r="P9" s="493">
        <v>23.253</v>
      </c>
      <c r="Q9" s="494"/>
      <c r="R9" s="548"/>
    </row>
    <row r="10" spans="1:18" ht="11.25" customHeight="1" x14ac:dyDescent="0.15">
      <c r="A10" s="359" t="s">
        <v>12</v>
      </c>
      <c r="B10" s="197" t="s">
        <v>13</v>
      </c>
      <c r="C10" s="111" t="s">
        <v>14</v>
      </c>
      <c r="D10" s="111" t="s">
        <v>210</v>
      </c>
      <c r="E10" s="111" t="s">
        <v>16</v>
      </c>
      <c r="F10" s="111" t="s">
        <v>296</v>
      </c>
      <c r="G10" s="198" t="s">
        <v>18</v>
      </c>
      <c r="H10" s="360" t="s">
        <v>19</v>
      </c>
      <c r="I10" s="361" t="s">
        <v>20</v>
      </c>
      <c r="J10" s="111" t="s">
        <v>272</v>
      </c>
      <c r="K10" s="111" t="s">
        <v>290</v>
      </c>
      <c r="L10" s="111" t="s">
        <v>22</v>
      </c>
      <c r="M10" s="198" t="s">
        <v>23</v>
      </c>
      <c r="N10" s="197" t="s">
        <v>24</v>
      </c>
      <c r="O10" s="111" t="s">
        <v>210</v>
      </c>
      <c r="P10" s="111" t="s">
        <v>291</v>
      </c>
      <c r="Q10" s="111" t="s">
        <v>25</v>
      </c>
      <c r="R10" s="198" t="s">
        <v>26</v>
      </c>
    </row>
    <row r="11" spans="1:18" ht="11.25" customHeight="1" x14ac:dyDescent="0.15">
      <c r="A11" s="359" t="s">
        <v>27</v>
      </c>
      <c r="B11" s="196" t="s">
        <v>29</v>
      </c>
      <c r="C11" s="108" t="s">
        <v>29</v>
      </c>
      <c r="D11" s="108">
        <v>800</v>
      </c>
      <c r="E11" s="108">
        <v>700</v>
      </c>
      <c r="F11" s="108">
        <v>800</v>
      </c>
      <c r="G11" s="194">
        <v>750</v>
      </c>
      <c r="H11" s="196" t="s">
        <v>29</v>
      </c>
      <c r="I11" s="108" t="s">
        <v>29</v>
      </c>
      <c r="J11" s="108">
        <v>310</v>
      </c>
      <c r="K11" s="108">
        <v>160</v>
      </c>
      <c r="L11" s="108">
        <v>160</v>
      </c>
      <c r="M11" s="194">
        <v>170</v>
      </c>
      <c r="N11" s="196" t="s">
        <v>316</v>
      </c>
      <c r="O11" s="108">
        <v>140</v>
      </c>
      <c r="P11" s="108">
        <v>130</v>
      </c>
      <c r="Q11" s="108">
        <v>400</v>
      </c>
      <c r="R11" s="194" t="s">
        <v>29</v>
      </c>
    </row>
    <row r="12" spans="1:18" ht="11.25" customHeight="1" thickBot="1" x14ac:dyDescent="0.2">
      <c r="A12" s="362" t="s">
        <v>28</v>
      </c>
      <c r="B12" s="363" t="s">
        <v>29</v>
      </c>
      <c r="C12" s="364" t="s">
        <v>29</v>
      </c>
      <c r="D12" s="365">
        <v>262</v>
      </c>
      <c r="E12" s="366">
        <v>379</v>
      </c>
      <c r="F12" s="366">
        <v>386</v>
      </c>
      <c r="G12" s="367">
        <v>379</v>
      </c>
      <c r="H12" s="368" t="s">
        <v>29</v>
      </c>
      <c r="I12" s="365" t="s">
        <v>29</v>
      </c>
      <c r="J12" s="365">
        <v>150</v>
      </c>
      <c r="K12" s="366">
        <v>122</v>
      </c>
      <c r="L12" s="366">
        <v>126</v>
      </c>
      <c r="M12" s="369">
        <v>133</v>
      </c>
      <c r="N12" s="368" t="s">
        <v>29</v>
      </c>
      <c r="O12" s="365">
        <v>87</v>
      </c>
      <c r="P12" s="365">
        <v>101</v>
      </c>
      <c r="Q12" s="365">
        <v>183</v>
      </c>
      <c r="R12" s="370" t="s">
        <v>29</v>
      </c>
    </row>
    <row r="13" spans="1:18" ht="7.5" customHeight="1" thickBot="1" x14ac:dyDescent="0.2">
      <c r="A13" s="371"/>
      <c r="B13" s="372"/>
      <c r="C13" s="372"/>
      <c r="D13" s="372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373"/>
    </row>
    <row r="14" spans="1:18" ht="11.25" customHeight="1" x14ac:dyDescent="0.15">
      <c r="A14" s="371"/>
      <c r="B14" s="554" t="s">
        <v>292</v>
      </c>
      <c r="C14" s="555"/>
      <c r="D14" s="555"/>
      <c r="E14" s="555"/>
      <c r="F14" s="555"/>
      <c r="G14" s="555"/>
      <c r="H14" s="556"/>
      <c r="I14" s="554" t="s">
        <v>235</v>
      </c>
      <c r="J14" s="555"/>
      <c r="K14" s="555"/>
      <c r="L14" s="555"/>
      <c r="M14" s="555"/>
      <c r="N14" s="556"/>
      <c r="O14" s="554" t="s">
        <v>236</v>
      </c>
      <c r="P14" s="555"/>
      <c r="Q14" s="556"/>
      <c r="R14" s="373"/>
    </row>
    <row r="15" spans="1:18" ht="11.25" customHeight="1" thickBot="1" x14ac:dyDescent="0.2">
      <c r="A15" s="371"/>
      <c r="B15" s="352" t="s">
        <v>33</v>
      </c>
      <c r="C15" s="353" t="s">
        <v>363</v>
      </c>
      <c r="D15" s="353" t="s">
        <v>35</v>
      </c>
      <c r="E15" s="353" t="s">
        <v>36</v>
      </c>
      <c r="F15" s="540" t="s">
        <v>237</v>
      </c>
      <c r="G15" s="541"/>
      <c r="H15" s="542"/>
      <c r="I15" s="352" t="s">
        <v>264</v>
      </c>
      <c r="J15" s="353" t="s">
        <v>287</v>
      </c>
      <c r="K15" s="353" t="s">
        <v>39</v>
      </c>
      <c r="L15" s="540" t="s">
        <v>238</v>
      </c>
      <c r="M15" s="541"/>
      <c r="N15" s="542"/>
      <c r="O15" s="543" t="s">
        <v>239</v>
      </c>
      <c r="P15" s="544"/>
      <c r="Q15" s="374" t="s">
        <v>207</v>
      </c>
      <c r="R15" s="373"/>
    </row>
    <row r="16" spans="1:18" ht="11.25" customHeight="1" x14ac:dyDescent="0.15">
      <c r="A16" s="354" t="s">
        <v>40</v>
      </c>
      <c r="B16" s="356">
        <v>3.76</v>
      </c>
      <c r="C16" s="375">
        <v>9.9670000000000005</v>
      </c>
      <c r="D16" s="430">
        <v>19.266999999999999</v>
      </c>
      <c r="E16" s="356">
        <v>21.420999999999999</v>
      </c>
      <c r="F16" s="493">
        <v>22.61</v>
      </c>
      <c r="G16" s="494"/>
      <c r="H16" s="548"/>
      <c r="I16" s="355">
        <v>7.6130000000000004</v>
      </c>
      <c r="J16" s="356">
        <v>16.372</v>
      </c>
      <c r="K16" s="356">
        <v>19.802</v>
      </c>
      <c r="L16" s="569">
        <v>20.113</v>
      </c>
      <c r="M16" s="570"/>
      <c r="N16" s="571"/>
      <c r="O16" s="549">
        <v>13.574999999999999</v>
      </c>
      <c r="P16" s="550"/>
      <c r="Q16" s="379">
        <v>11.837999999999999</v>
      </c>
      <c r="R16" s="373"/>
    </row>
    <row r="17" spans="1:18" ht="11.25" customHeight="1" x14ac:dyDescent="0.15">
      <c r="A17" s="359" t="s">
        <v>12</v>
      </c>
      <c r="B17" s="197" t="s">
        <v>271</v>
      </c>
      <c r="C17" s="380" t="s">
        <v>41</v>
      </c>
      <c r="D17" s="109" t="s">
        <v>323</v>
      </c>
      <c r="E17" s="111" t="s">
        <v>43</v>
      </c>
      <c r="F17" s="111" t="s">
        <v>44</v>
      </c>
      <c r="G17" s="111" t="s">
        <v>45</v>
      </c>
      <c r="H17" s="198" t="s">
        <v>46</v>
      </c>
      <c r="I17" s="197" t="s">
        <v>47</v>
      </c>
      <c r="J17" s="111" t="s">
        <v>48</v>
      </c>
      <c r="K17" s="111" t="s">
        <v>22</v>
      </c>
      <c r="L17" s="111" t="s">
        <v>49</v>
      </c>
      <c r="M17" s="111" t="s">
        <v>44</v>
      </c>
      <c r="N17" s="114" t="s">
        <v>46</v>
      </c>
      <c r="O17" s="381" t="s">
        <v>43</v>
      </c>
      <c r="P17" s="382" t="s">
        <v>206</v>
      </c>
      <c r="Q17" s="198" t="s">
        <v>50</v>
      </c>
      <c r="R17" s="373"/>
    </row>
    <row r="18" spans="1:18" ht="11.25" customHeight="1" x14ac:dyDescent="0.15">
      <c r="A18" s="359" t="s">
        <v>27</v>
      </c>
      <c r="B18" s="108">
        <v>8</v>
      </c>
      <c r="C18" s="195">
        <v>10</v>
      </c>
      <c r="D18" s="107">
        <v>3800</v>
      </c>
      <c r="E18" s="108">
        <v>2400</v>
      </c>
      <c r="F18" s="108">
        <v>45</v>
      </c>
      <c r="G18" s="108">
        <v>35</v>
      </c>
      <c r="H18" s="194">
        <v>45</v>
      </c>
      <c r="I18" s="108">
        <v>20</v>
      </c>
      <c r="J18" s="108">
        <v>220</v>
      </c>
      <c r="K18" s="108">
        <v>2200</v>
      </c>
      <c r="L18" s="108">
        <v>10</v>
      </c>
      <c r="M18" s="108">
        <v>10</v>
      </c>
      <c r="N18" s="108">
        <v>10</v>
      </c>
      <c r="O18" s="196">
        <v>380</v>
      </c>
      <c r="P18" s="108">
        <v>420</v>
      </c>
      <c r="Q18" s="194">
        <v>140</v>
      </c>
      <c r="R18" s="373"/>
    </row>
    <row r="19" spans="1:18" ht="11.25" customHeight="1" thickBot="1" x14ac:dyDescent="0.2">
      <c r="A19" s="362" t="s">
        <v>28</v>
      </c>
      <c r="B19" s="383">
        <v>41</v>
      </c>
      <c r="C19" s="383">
        <v>75</v>
      </c>
      <c r="D19" s="383">
        <v>1279</v>
      </c>
      <c r="E19" s="383">
        <v>864</v>
      </c>
      <c r="F19" s="384">
        <v>44</v>
      </c>
      <c r="G19" s="384">
        <v>43</v>
      </c>
      <c r="H19" s="385">
        <v>43</v>
      </c>
      <c r="I19" s="383">
        <v>81</v>
      </c>
      <c r="J19" s="383">
        <v>191</v>
      </c>
      <c r="K19" s="383">
        <v>746</v>
      </c>
      <c r="L19" s="384">
        <v>40</v>
      </c>
      <c r="M19" s="384">
        <v>41</v>
      </c>
      <c r="N19" s="386">
        <v>41.6</v>
      </c>
      <c r="O19" s="387">
        <v>221</v>
      </c>
      <c r="P19" s="384">
        <v>224</v>
      </c>
      <c r="Q19" s="388">
        <v>154</v>
      </c>
      <c r="R19" s="373"/>
    </row>
    <row r="20" spans="1:18" ht="7.5" customHeight="1" thickBot="1" x14ac:dyDescent="0.2">
      <c r="A20" s="371"/>
      <c r="B20" s="372"/>
      <c r="C20" s="372"/>
      <c r="D20" s="199"/>
      <c r="E20" s="199"/>
      <c r="F20" s="199"/>
      <c r="G20" s="389"/>
      <c r="H20" s="389"/>
      <c r="I20" s="389"/>
      <c r="J20" s="389"/>
      <c r="K20" s="199"/>
      <c r="L20" s="199"/>
      <c r="M20" s="199"/>
      <c r="N20" s="199"/>
      <c r="O20" s="199"/>
      <c r="P20" s="199"/>
      <c r="Q20" s="390"/>
      <c r="R20" s="373"/>
    </row>
    <row r="21" spans="1:18" ht="11.25" customHeight="1" x14ac:dyDescent="0.15">
      <c r="A21" s="371"/>
      <c r="B21" s="554" t="s">
        <v>240</v>
      </c>
      <c r="C21" s="555"/>
      <c r="D21" s="555"/>
      <c r="E21" s="556"/>
      <c r="F21" s="554" t="s">
        <v>241</v>
      </c>
      <c r="G21" s="555"/>
      <c r="H21" s="555"/>
      <c r="I21" s="555"/>
      <c r="J21" s="556"/>
      <c r="K21" s="554" t="s">
        <v>334</v>
      </c>
      <c r="L21" s="555"/>
      <c r="M21" s="555"/>
      <c r="N21" s="555"/>
      <c r="O21" s="555"/>
      <c r="P21" s="555"/>
      <c r="Q21" s="556"/>
      <c r="R21" s="373"/>
    </row>
    <row r="22" spans="1:18" ht="11.25" customHeight="1" thickBot="1" x14ac:dyDescent="0.2">
      <c r="A22" s="371"/>
      <c r="B22" s="352" t="s">
        <v>54</v>
      </c>
      <c r="C22" s="540" t="s">
        <v>243</v>
      </c>
      <c r="D22" s="541"/>
      <c r="E22" s="542"/>
      <c r="F22" s="352" t="s">
        <v>55</v>
      </c>
      <c r="G22" s="353" t="s">
        <v>56</v>
      </c>
      <c r="H22" s="540" t="s">
        <v>244</v>
      </c>
      <c r="I22" s="541"/>
      <c r="J22" s="542"/>
      <c r="K22" s="352" t="s">
        <v>57</v>
      </c>
      <c r="L22" s="353" t="s">
        <v>58</v>
      </c>
      <c r="M22" s="353" t="s">
        <v>59</v>
      </c>
      <c r="N22" s="353" t="s">
        <v>60</v>
      </c>
      <c r="O22" s="540" t="s">
        <v>245</v>
      </c>
      <c r="P22" s="541"/>
      <c r="Q22" s="542"/>
      <c r="R22" s="373"/>
    </row>
    <row r="23" spans="1:18" ht="11.25" customHeight="1" x14ac:dyDescent="0.15">
      <c r="A23" s="354" t="s">
        <v>40</v>
      </c>
      <c r="B23" s="355">
        <v>5.5309999999999997</v>
      </c>
      <c r="C23" s="493">
        <v>8.6419999999999995</v>
      </c>
      <c r="D23" s="494"/>
      <c r="E23" s="548"/>
      <c r="F23" s="355">
        <v>6.1749999999999998</v>
      </c>
      <c r="G23" s="356">
        <v>7.5670000000000002</v>
      </c>
      <c r="H23" s="493">
        <v>6.3620000000000001</v>
      </c>
      <c r="I23" s="494"/>
      <c r="J23" s="548"/>
      <c r="K23" s="355" t="s">
        <v>116</v>
      </c>
      <c r="L23" s="356">
        <v>30.259</v>
      </c>
      <c r="M23" s="391">
        <v>28.218</v>
      </c>
      <c r="N23" s="356">
        <v>33.960999999999999</v>
      </c>
      <c r="O23" s="493">
        <v>39.857999999999997</v>
      </c>
      <c r="P23" s="494"/>
      <c r="Q23" s="548"/>
      <c r="R23" s="392"/>
    </row>
    <row r="24" spans="1:18" ht="11.25" customHeight="1" x14ac:dyDescent="0.15">
      <c r="A24" s="359" t="s">
        <v>12</v>
      </c>
      <c r="B24" s="197" t="s">
        <v>61</v>
      </c>
      <c r="C24" s="111" t="s">
        <v>62</v>
      </c>
      <c r="D24" s="111" t="s">
        <v>63</v>
      </c>
      <c r="E24" s="198" t="s">
        <v>64</v>
      </c>
      <c r="F24" s="197" t="s">
        <v>293</v>
      </c>
      <c r="G24" s="111" t="s">
        <v>294</v>
      </c>
      <c r="H24" s="111" t="s">
        <v>290</v>
      </c>
      <c r="I24" s="111" t="s">
        <v>295</v>
      </c>
      <c r="J24" s="114" t="s">
        <v>23</v>
      </c>
      <c r="K24" s="197" t="s">
        <v>63</v>
      </c>
      <c r="L24" s="111" t="s">
        <v>65</v>
      </c>
      <c r="M24" s="111" t="s">
        <v>46</v>
      </c>
      <c r="N24" s="111" t="s">
        <v>335</v>
      </c>
      <c r="O24" s="111" t="s">
        <v>67</v>
      </c>
      <c r="P24" s="111" t="s">
        <v>68</v>
      </c>
      <c r="Q24" s="198" t="s">
        <v>69</v>
      </c>
      <c r="R24" s="373"/>
    </row>
    <row r="25" spans="1:18" ht="11.25" customHeight="1" x14ac:dyDescent="0.15">
      <c r="A25" s="359" t="s">
        <v>27</v>
      </c>
      <c r="B25" s="196">
        <v>20</v>
      </c>
      <c r="C25" s="108">
        <v>15</v>
      </c>
      <c r="D25" s="108">
        <v>15</v>
      </c>
      <c r="E25" s="194">
        <v>20</v>
      </c>
      <c r="F25" s="196">
        <v>290</v>
      </c>
      <c r="G25" s="108">
        <v>600</v>
      </c>
      <c r="H25" s="108">
        <v>25</v>
      </c>
      <c r="I25" s="108">
        <v>30</v>
      </c>
      <c r="J25" s="131">
        <v>30</v>
      </c>
      <c r="K25" s="196" t="s">
        <v>116</v>
      </c>
      <c r="L25" s="108">
        <v>700</v>
      </c>
      <c r="M25" s="118">
        <v>2600</v>
      </c>
      <c r="N25" s="108">
        <v>2300</v>
      </c>
      <c r="O25" s="108">
        <v>10</v>
      </c>
      <c r="P25" s="108">
        <v>10</v>
      </c>
      <c r="Q25" s="194">
        <v>10</v>
      </c>
      <c r="R25" s="373"/>
    </row>
    <row r="26" spans="1:18" ht="11.25" customHeight="1" thickBot="1" x14ac:dyDescent="0.2">
      <c r="A26" s="362" t="s">
        <v>28</v>
      </c>
      <c r="B26" s="393">
        <v>53.9</v>
      </c>
      <c r="C26" s="394">
        <v>52</v>
      </c>
      <c r="D26" s="394">
        <v>52</v>
      </c>
      <c r="E26" s="395">
        <v>52.4</v>
      </c>
      <c r="F26" s="393">
        <v>130</v>
      </c>
      <c r="G26" s="396">
        <v>185</v>
      </c>
      <c r="H26" s="394">
        <v>47</v>
      </c>
      <c r="I26" s="394">
        <v>46.4</v>
      </c>
      <c r="J26" s="397">
        <v>45</v>
      </c>
      <c r="K26" s="398" t="s">
        <v>116</v>
      </c>
      <c r="L26" s="396">
        <v>281</v>
      </c>
      <c r="M26" s="399">
        <v>1516</v>
      </c>
      <c r="N26" s="396">
        <v>853</v>
      </c>
      <c r="O26" s="394">
        <v>29</v>
      </c>
      <c r="P26" s="394">
        <v>29.6</v>
      </c>
      <c r="Q26" s="395">
        <v>29.4</v>
      </c>
      <c r="R26" s="373"/>
    </row>
    <row r="27" spans="1:18" ht="7.5" customHeight="1" thickBot="1" x14ac:dyDescent="0.2">
      <c r="A27" s="371"/>
      <c r="B27" s="389"/>
      <c r="C27" s="389"/>
      <c r="D27" s="389"/>
      <c r="E27" s="199"/>
      <c r="F27" s="199"/>
      <c r="G27" s="199"/>
      <c r="H27" s="389"/>
      <c r="I27" s="199"/>
      <c r="J27" s="199"/>
      <c r="K27" s="199"/>
      <c r="L27" s="199"/>
      <c r="M27" s="199"/>
      <c r="N27" s="199"/>
      <c r="O27" s="199"/>
      <c r="P27" s="199"/>
      <c r="Q27" s="199"/>
      <c r="R27" s="199"/>
    </row>
    <row r="28" spans="1:18" ht="11.25" customHeight="1" x14ac:dyDescent="0.15">
      <c r="A28" s="371"/>
      <c r="B28" s="554" t="s">
        <v>246</v>
      </c>
      <c r="C28" s="555"/>
      <c r="D28" s="555"/>
      <c r="E28" s="555"/>
      <c r="F28" s="556"/>
      <c r="G28" s="554" t="s">
        <v>247</v>
      </c>
      <c r="H28" s="555"/>
      <c r="I28" s="555"/>
      <c r="J28" s="555"/>
      <c r="K28" s="555"/>
      <c r="L28" s="556"/>
      <c r="M28" s="554" t="s">
        <v>248</v>
      </c>
      <c r="N28" s="555"/>
      <c r="O28" s="555"/>
      <c r="P28" s="555"/>
      <c r="Q28" s="556"/>
      <c r="R28" s="199"/>
    </row>
    <row r="29" spans="1:18" ht="11.25" customHeight="1" thickBot="1" x14ac:dyDescent="0.2">
      <c r="A29" s="371"/>
      <c r="B29" s="352" t="s">
        <v>72</v>
      </c>
      <c r="C29" s="353" t="s">
        <v>73</v>
      </c>
      <c r="D29" s="353" t="s">
        <v>74</v>
      </c>
      <c r="E29" s="540" t="s">
        <v>249</v>
      </c>
      <c r="F29" s="542"/>
      <c r="G29" s="352" t="s">
        <v>75</v>
      </c>
      <c r="H29" s="353" t="s">
        <v>76</v>
      </c>
      <c r="I29" s="353" t="s">
        <v>77</v>
      </c>
      <c r="J29" s="540" t="s">
        <v>250</v>
      </c>
      <c r="K29" s="541"/>
      <c r="L29" s="542"/>
      <c r="M29" s="352" t="s">
        <v>78</v>
      </c>
      <c r="N29" s="353" t="s">
        <v>79</v>
      </c>
      <c r="O29" s="540" t="s">
        <v>251</v>
      </c>
      <c r="P29" s="541"/>
      <c r="Q29" s="542"/>
      <c r="R29" s="199"/>
    </row>
    <row r="30" spans="1:18" ht="11.25" customHeight="1" x14ac:dyDescent="0.15">
      <c r="A30" s="400" t="s">
        <v>40</v>
      </c>
      <c r="B30" s="401">
        <v>14.592000000000001</v>
      </c>
      <c r="C30" s="139">
        <v>19.968</v>
      </c>
      <c r="D30" s="139">
        <v>23.654</v>
      </c>
      <c r="E30" s="497">
        <v>23.18</v>
      </c>
      <c r="F30" s="567"/>
      <c r="G30" s="401">
        <v>11.832000000000001</v>
      </c>
      <c r="H30" s="139">
        <v>13.965</v>
      </c>
      <c r="I30" s="139">
        <v>24.039000000000001</v>
      </c>
      <c r="J30" s="497">
        <v>28.215</v>
      </c>
      <c r="K30" s="568"/>
      <c r="L30" s="567"/>
      <c r="M30" s="401">
        <v>2.4300000000000002</v>
      </c>
      <c r="N30" s="139">
        <v>3.367</v>
      </c>
      <c r="O30" s="497">
        <v>6.008</v>
      </c>
      <c r="P30" s="568"/>
      <c r="Q30" s="567"/>
      <c r="R30" s="199"/>
    </row>
    <row r="31" spans="1:18" ht="11.25" customHeight="1" x14ac:dyDescent="0.15">
      <c r="A31" s="402" t="s">
        <v>208</v>
      </c>
      <c r="B31" s="197" t="s">
        <v>80</v>
      </c>
      <c r="C31" s="111" t="s">
        <v>81</v>
      </c>
      <c r="D31" s="111" t="s">
        <v>260</v>
      </c>
      <c r="E31" s="111" t="s">
        <v>82</v>
      </c>
      <c r="F31" s="114" t="s">
        <v>83</v>
      </c>
      <c r="G31" s="197" t="s">
        <v>41</v>
      </c>
      <c r="H31" s="111" t="s">
        <v>84</v>
      </c>
      <c r="I31" s="111" t="s">
        <v>23</v>
      </c>
      <c r="J31" s="111" t="s">
        <v>46</v>
      </c>
      <c r="K31" s="111" t="s">
        <v>85</v>
      </c>
      <c r="L31" s="198" t="s">
        <v>83</v>
      </c>
      <c r="M31" s="197" t="s">
        <v>86</v>
      </c>
      <c r="N31" s="111" t="s">
        <v>47</v>
      </c>
      <c r="O31" s="111" t="s">
        <v>87</v>
      </c>
      <c r="P31" s="111" t="s">
        <v>88</v>
      </c>
      <c r="Q31" s="198" t="s">
        <v>84</v>
      </c>
      <c r="R31" s="199"/>
    </row>
    <row r="32" spans="1:18" ht="11.25" customHeight="1" x14ac:dyDescent="0.15">
      <c r="A32" s="402" t="s">
        <v>27</v>
      </c>
      <c r="B32" s="196">
        <v>25</v>
      </c>
      <c r="C32" s="108">
        <v>40</v>
      </c>
      <c r="D32" s="108">
        <v>40</v>
      </c>
      <c r="E32" s="108">
        <v>10</v>
      </c>
      <c r="F32" s="131">
        <v>8</v>
      </c>
      <c r="G32" s="196">
        <v>10</v>
      </c>
      <c r="H32" s="108">
        <v>600</v>
      </c>
      <c r="I32" s="108">
        <v>3300</v>
      </c>
      <c r="J32" s="108">
        <v>15</v>
      </c>
      <c r="K32" s="108">
        <v>15</v>
      </c>
      <c r="L32" s="194">
        <v>15</v>
      </c>
      <c r="M32" s="196">
        <v>140</v>
      </c>
      <c r="N32" s="108">
        <v>140</v>
      </c>
      <c r="O32" s="108">
        <v>80</v>
      </c>
      <c r="P32" s="108">
        <v>75</v>
      </c>
      <c r="Q32" s="194">
        <v>75</v>
      </c>
      <c r="R32" s="199"/>
    </row>
    <row r="33" spans="1:18" ht="11.25" customHeight="1" thickBot="1" x14ac:dyDescent="0.2">
      <c r="A33" s="403" t="s">
        <v>28</v>
      </c>
      <c r="B33" s="404">
        <v>116</v>
      </c>
      <c r="C33" s="383">
        <v>142</v>
      </c>
      <c r="D33" s="383">
        <v>65</v>
      </c>
      <c r="E33" s="383">
        <v>30</v>
      </c>
      <c r="F33" s="405">
        <v>28</v>
      </c>
      <c r="G33" s="404">
        <v>65</v>
      </c>
      <c r="H33" s="383">
        <v>384</v>
      </c>
      <c r="I33" s="383">
        <v>1342</v>
      </c>
      <c r="J33" s="383">
        <v>42.5</v>
      </c>
      <c r="K33" s="383">
        <v>42.1</v>
      </c>
      <c r="L33" s="406">
        <v>42</v>
      </c>
      <c r="M33" s="396">
        <v>83</v>
      </c>
      <c r="N33" s="396">
        <v>82.6</v>
      </c>
      <c r="O33" s="396">
        <v>78</v>
      </c>
      <c r="P33" s="396">
        <v>78</v>
      </c>
      <c r="Q33" s="407">
        <v>78</v>
      </c>
      <c r="R33" s="199"/>
    </row>
    <row r="34" spans="1:18" ht="7.5" customHeight="1" thickBot="1" x14ac:dyDescent="0.2">
      <c r="A34" s="371"/>
      <c r="B34" s="389"/>
      <c r="C34" s="389"/>
      <c r="D34" s="199"/>
      <c r="E34" s="199"/>
      <c r="F34" s="199"/>
      <c r="G34" s="389"/>
      <c r="H34" s="389"/>
      <c r="I34" s="389"/>
      <c r="J34" s="389"/>
      <c r="K34" s="199"/>
      <c r="L34" s="199"/>
      <c r="M34" s="199"/>
      <c r="N34" s="199"/>
      <c r="O34" s="199"/>
      <c r="P34" s="199"/>
      <c r="Q34" s="199"/>
      <c r="R34" s="199"/>
    </row>
    <row r="35" spans="1:18" ht="11.25" customHeight="1" thickBot="1" x14ac:dyDescent="0.2">
      <c r="A35" s="371"/>
      <c r="B35" s="554" t="s">
        <v>252</v>
      </c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60" t="s">
        <v>279</v>
      </c>
      <c r="N35" s="561"/>
      <c r="O35" s="561"/>
      <c r="P35" s="561"/>
      <c r="Q35" s="373"/>
      <c r="R35" s="349"/>
    </row>
    <row r="36" spans="1:18" ht="11.25" customHeight="1" thickBot="1" x14ac:dyDescent="0.2">
      <c r="A36" s="371"/>
      <c r="B36" s="352" t="s">
        <v>90</v>
      </c>
      <c r="C36" s="408" t="s">
        <v>91</v>
      </c>
      <c r="D36" s="353" t="s">
        <v>92</v>
      </c>
      <c r="E36" s="353" t="s">
        <v>93</v>
      </c>
      <c r="F36" s="353" t="s">
        <v>94</v>
      </c>
      <c r="G36" s="540" t="s">
        <v>253</v>
      </c>
      <c r="H36" s="541"/>
      <c r="I36" s="544"/>
      <c r="J36" s="540" t="s">
        <v>254</v>
      </c>
      <c r="K36" s="541"/>
      <c r="L36" s="541"/>
      <c r="M36" s="409" t="s">
        <v>280</v>
      </c>
      <c r="N36" s="410" t="s">
        <v>281</v>
      </c>
      <c r="O36" s="410" t="s">
        <v>282</v>
      </c>
      <c r="P36" s="411" t="s">
        <v>283</v>
      </c>
      <c r="Q36" s="373"/>
      <c r="R36" s="349"/>
    </row>
    <row r="37" spans="1:18" ht="11.25" customHeight="1" x14ac:dyDescent="0.15">
      <c r="A37" s="412" t="s">
        <v>40</v>
      </c>
      <c r="B37" s="138">
        <v>17.038</v>
      </c>
      <c r="C37" s="139">
        <v>19.302</v>
      </c>
      <c r="D37" s="139">
        <v>23.321000000000002</v>
      </c>
      <c r="E37" s="139">
        <v>23.495000000000001</v>
      </c>
      <c r="F37" s="139">
        <v>26.632999999999999</v>
      </c>
      <c r="G37" s="505">
        <v>36.164000000000001</v>
      </c>
      <c r="H37" s="562"/>
      <c r="I37" s="563"/>
      <c r="J37" s="493" t="s">
        <v>262</v>
      </c>
      <c r="K37" s="494"/>
      <c r="L37" s="494"/>
      <c r="M37" s="401" t="s">
        <v>116</v>
      </c>
      <c r="N37" s="139" t="s">
        <v>116</v>
      </c>
      <c r="O37" s="139" t="s">
        <v>116</v>
      </c>
      <c r="P37" s="413" t="s">
        <v>116</v>
      </c>
      <c r="Q37" s="373"/>
      <c r="R37" s="349"/>
    </row>
    <row r="38" spans="1:18" ht="11.25" customHeight="1" x14ac:dyDescent="0.15">
      <c r="A38" s="414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373"/>
      <c r="R38" s="349"/>
    </row>
    <row r="39" spans="1:18" ht="11.25" customHeight="1" x14ac:dyDescent="0.15">
      <c r="A39" s="414" t="s">
        <v>27</v>
      </c>
      <c r="B39" s="107">
        <v>200</v>
      </c>
      <c r="C39" s="108">
        <v>400</v>
      </c>
      <c r="D39" s="108">
        <v>400</v>
      </c>
      <c r="E39" s="108">
        <v>150</v>
      </c>
      <c r="F39" s="108">
        <v>2000</v>
      </c>
      <c r="G39" s="108">
        <v>800</v>
      </c>
      <c r="H39" s="108">
        <v>850</v>
      </c>
      <c r="I39" s="108">
        <v>850</v>
      </c>
      <c r="J39" s="108" t="s">
        <v>262</v>
      </c>
      <c r="K39" s="108" t="s">
        <v>261</v>
      </c>
      <c r="L39" s="131" t="s">
        <v>261</v>
      </c>
      <c r="M39" s="196">
        <v>480</v>
      </c>
      <c r="N39" s="108">
        <v>180</v>
      </c>
      <c r="O39" s="108" t="s">
        <v>262</v>
      </c>
      <c r="P39" s="194" t="s">
        <v>262</v>
      </c>
      <c r="Q39" s="373"/>
      <c r="R39" s="349"/>
    </row>
    <row r="40" spans="1:18" ht="11.25" customHeight="1" thickBot="1" x14ac:dyDescent="0.2">
      <c r="A40" s="415" t="s">
        <v>28</v>
      </c>
      <c r="B40" s="300">
        <v>250</v>
      </c>
      <c r="C40" s="301">
        <v>297</v>
      </c>
      <c r="D40" s="301">
        <v>255</v>
      </c>
      <c r="E40" s="301">
        <v>201</v>
      </c>
      <c r="F40" s="302">
        <v>729</v>
      </c>
      <c r="G40" s="301">
        <v>329</v>
      </c>
      <c r="H40" s="301">
        <v>369</v>
      </c>
      <c r="I40" s="301">
        <v>355</v>
      </c>
      <c r="J40" s="113" t="s">
        <v>261</v>
      </c>
      <c r="K40" s="113" t="s">
        <v>261</v>
      </c>
      <c r="L40" s="132" t="s">
        <v>261</v>
      </c>
      <c r="M40" s="393">
        <v>252</v>
      </c>
      <c r="N40" s="383">
        <v>143</v>
      </c>
      <c r="O40" s="383" t="s">
        <v>262</v>
      </c>
      <c r="P40" s="416" t="s">
        <v>262</v>
      </c>
      <c r="Q40" s="373"/>
      <c r="R40" s="349"/>
    </row>
    <row r="41" spans="1:18" ht="7.5" customHeight="1" thickBot="1" x14ac:dyDescent="0.2">
      <c r="A41" s="371"/>
      <c r="B41" s="389"/>
      <c r="C41" s="389"/>
      <c r="D41" s="389"/>
      <c r="E41" s="199"/>
      <c r="F41" s="199"/>
      <c r="G41" s="389"/>
      <c r="H41" s="389"/>
      <c r="I41" s="389"/>
      <c r="J41" s="199"/>
      <c r="K41" s="199"/>
      <c r="L41" s="199"/>
      <c r="M41" s="199"/>
      <c r="N41" s="199"/>
      <c r="O41" s="199"/>
      <c r="P41" s="199"/>
      <c r="Q41" s="199"/>
      <c r="R41" s="373"/>
    </row>
    <row r="42" spans="1:18" ht="11.25" customHeight="1" x14ac:dyDescent="0.15">
      <c r="A42" s="371"/>
      <c r="B42" s="554" t="s">
        <v>255</v>
      </c>
      <c r="C42" s="555"/>
      <c r="D42" s="555"/>
      <c r="E42" s="555"/>
      <c r="F42" s="555"/>
      <c r="G42" s="555"/>
      <c r="H42" s="555"/>
      <c r="I42" s="556"/>
      <c r="J42" s="554" t="s">
        <v>256</v>
      </c>
      <c r="K42" s="555"/>
      <c r="L42" s="555"/>
      <c r="M42" s="555"/>
      <c r="N42" s="556"/>
      <c r="O42" s="199"/>
      <c r="P42" s="199"/>
      <c r="Q42" s="199"/>
      <c r="R42" s="373"/>
    </row>
    <row r="43" spans="1:18" ht="11.25" customHeight="1" thickBot="1" x14ac:dyDescent="0.2">
      <c r="A43" s="371"/>
      <c r="B43" s="352" t="s">
        <v>98</v>
      </c>
      <c r="C43" s="353" t="s">
        <v>99</v>
      </c>
      <c r="D43" s="353" t="s">
        <v>100</v>
      </c>
      <c r="E43" s="353" t="s">
        <v>101</v>
      </c>
      <c r="F43" s="353" t="s">
        <v>102</v>
      </c>
      <c r="G43" s="564" t="s">
        <v>257</v>
      </c>
      <c r="H43" s="565"/>
      <c r="I43" s="566"/>
      <c r="J43" s="352" t="s">
        <v>103</v>
      </c>
      <c r="K43" s="353" t="s">
        <v>104</v>
      </c>
      <c r="L43" s="540" t="s">
        <v>258</v>
      </c>
      <c r="M43" s="541"/>
      <c r="N43" s="542"/>
      <c r="O43" s="199"/>
      <c r="P43" s="199"/>
      <c r="Q43" s="199"/>
      <c r="R43" s="373"/>
    </row>
    <row r="44" spans="1:18" ht="11.25" customHeight="1" x14ac:dyDescent="0.15">
      <c r="A44" s="412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430">
        <v>4.9710000000000001</v>
      </c>
      <c r="K44" s="356">
        <v>10.669</v>
      </c>
      <c r="L44" s="493">
        <v>15.269</v>
      </c>
      <c r="M44" s="494"/>
      <c r="N44" s="548"/>
      <c r="O44" s="199"/>
      <c r="P44" s="199"/>
      <c r="Q44" s="199"/>
      <c r="R44" s="373"/>
    </row>
    <row r="45" spans="1:18" ht="11.25" customHeight="1" x14ac:dyDescent="0.15">
      <c r="A45" s="414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109" t="s">
        <v>105</v>
      </c>
      <c r="K45" s="111" t="s">
        <v>294</v>
      </c>
      <c r="L45" s="111" t="s">
        <v>322</v>
      </c>
      <c r="M45" s="111" t="s">
        <v>212</v>
      </c>
      <c r="N45" s="198" t="s">
        <v>296</v>
      </c>
      <c r="O45" s="199"/>
      <c r="P45" s="199"/>
      <c r="Q45" s="199"/>
      <c r="R45" s="373"/>
    </row>
    <row r="46" spans="1:18" ht="11.25" customHeight="1" x14ac:dyDescent="0.15">
      <c r="A46" s="414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15</v>
      </c>
      <c r="K46" s="108">
        <v>12</v>
      </c>
      <c r="L46" s="108">
        <v>15</v>
      </c>
      <c r="M46" s="108">
        <v>20</v>
      </c>
      <c r="N46" s="194">
        <v>25</v>
      </c>
      <c r="O46" s="199"/>
      <c r="P46" s="199"/>
      <c r="Q46" s="199"/>
      <c r="R46" s="373"/>
    </row>
    <row r="47" spans="1:18" ht="11.25" customHeight="1" thickBot="1" x14ac:dyDescent="0.2">
      <c r="A47" s="415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417">
        <v>72</v>
      </c>
      <c r="K47" s="396">
        <v>60</v>
      </c>
      <c r="L47" s="396">
        <v>55</v>
      </c>
      <c r="M47" s="396">
        <v>57</v>
      </c>
      <c r="N47" s="418">
        <v>61</v>
      </c>
      <c r="O47" s="199"/>
      <c r="P47" s="199"/>
      <c r="Q47" s="199"/>
      <c r="R47" s="373"/>
    </row>
    <row r="48" spans="1:18" ht="7.5" customHeight="1" thickBot="1" x14ac:dyDescent="0.2">
      <c r="A48" s="371"/>
      <c r="B48" s="389"/>
      <c r="C48" s="38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373"/>
    </row>
    <row r="49" spans="1:18" ht="11.25" customHeight="1" x14ac:dyDescent="0.15">
      <c r="A49" s="371"/>
      <c r="B49" s="554" t="s">
        <v>259</v>
      </c>
      <c r="C49" s="555"/>
      <c r="D49" s="555"/>
      <c r="E49" s="556"/>
      <c r="F49" s="554" t="s">
        <v>109</v>
      </c>
      <c r="G49" s="555"/>
      <c r="H49" s="555"/>
      <c r="I49" s="555"/>
      <c r="J49" s="555"/>
      <c r="K49" s="556"/>
      <c r="L49" s="199"/>
      <c r="M49" s="557" t="s">
        <v>228</v>
      </c>
      <c r="N49" s="558"/>
      <c r="O49" s="558"/>
      <c r="P49" s="558"/>
      <c r="Q49" s="558"/>
      <c r="R49" s="559"/>
    </row>
    <row r="50" spans="1:18" ht="11.25" customHeight="1" thickBot="1" x14ac:dyDescent="0.2">
      <c r="A50" s="371"/>
      <c r="B50" s="352" t="s">
        <v>110</v>
      </c>
      <c r="C50" s="540" t="s">
        <v>285</v>
      </c>
      <c r="D50" s="541"/>
      <c r="E50" s="542"/>
      <c r="F50" s="543" t="s">
        <v>111</v>
      </c>
      <c r="G50" s="541"/>
      <c r="H50" s="544"/>
      <c r="I50" s="540" t="s">
        <v>112</v>
      </c>
      <c r="J50" s="541"/>
      <c r="K50" s="542"/>
      <c r="L50" s="199"/>
      <c r="M50" s="545" t="s">
        <v>229</v>
      </c>
      <c r="N50" s="546"/>
      <c r="O50" s="546"/>
      <c r="P50" s="546"/>
      <c r="Q50" s="546"/>
      <c r="R50" s="547"/>
    </row>
    <row r="51" spans="1:18" ht="11.25" customHeight="1" thickBot="1" x14ac:dyDescent="0.2">
      <c r="A51" s="400" t="s">
        <v>40</v>
      </c>
      <c r="B51" s="355" t="s">
        <v>29</v>
      </c>
      <c r="C51" s="493">
        <v>10.577999999999999</v>
      </c>
      <c r="D51" s="494"/>
      <c r="E51" s="548"/>
      <c r="F51" s="549">
        <v>14.321</v>
      </c>
      <c r="G51" s="494"/>
      <c r="H51" s="550"/>
      <c r="I51" s="493">
        <v>6.1050000000000004</v>
      </c>
      <c r="J51" s="494"/>
      <c r="K51" s="548"/>
      <c r="L51" s="199"/>
      <c r="M51" s="551" t="s">
        <v>263</v>
      </c>
      <c r="N51" s="552"/>
      <c r="O51" s="552"/>
      <c r="P51" s="552"/>
      <c r="Q51" s="552"/>
      <c r="R51" s="553"/>
    </row>
    <row r="52" spans="1:18" ht="11.25" customHeight="1" x14ac:dyDescent="0.15">
      <c r="A52" s="402" t="s">
        <v>12</v>
      </c>
      <c r="B52" s="197" t="s">
        <v>106</v>
      </c>
      <c r="C52" s="111" t="s">
        <v>265</v>
      </c>
      <c r="D52" s="111" t="s">
        <v>21</v>
      </c>
      <c r="E52" s="198" t="s">
        <v>22</v>
      </c>
      <c r="F52" s="197" t="s">
        <v>284</v>
      </c>
      <c r="G52" s="419" t="s">
        <v>113</v>
      </c>
      <c r="H52" s="111" t="s">
        <v>50</v>
      </c>
      <c r="I52" s="111" t="s">
        <v>24</v>
      </c>
      <c r="J52" s="111" t="s">
        <v>114</v>
      </c>
      <c r="K52" s="198" t="s">
        <v>84</v>
      </c>
      <c r="L52" s="199"/>
      <c r="M52" s="460" t="s">
        <v>414</v>
      </c>
      <c r="N52" s="460"/>
      <c r="O52" s="460"/>
      <c r="P52" s="460"/>
      <c r="Q52" s="460"/>
      <c r="R52" s="460"/>
    </row>
    <row r="53" spans="1:18" ht="11.25" customHeight="1" x14ac:dyDescent="0.15">
      <c r="A53" s="402" t="s">
        <v>27</v>
      </c>
      <c r="B53" s="355" t="s">
        <v>29</v>
      </c>
      <c r="C53" s="108">
        <v>180</v>
      </c>
      <c r="D53" s="131">
        <v>160</v>
      </c>
      <c r="E53" s="379" t="s">
        <v>29</v>
      </c>
      <c r="F53" s="107">
        <v>100</v>
      </c>
      <c r="G53" s="107">
        <v>110</v>
      </c>
      <c r="H53" s="107">
        <v>110</v>
      </c>
      <c r="I53" s="108">
        <v>50</v>
      </c>
      <c r="J53" s="108">
        <v>45</v>
      </c>
      <c r="K53" s="194">
        <v>45</v>
      </c>
      <c r="L53" s="19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403" t="s">
        <v>28</v>
      </c>
      <c r="B54" s="363" t="s">
        <v>29</v>
      </c>
      <c r="C54" s="396">
        <v>105</v>
      </c>
      <c r="D54" s="396">
        <v>127</v>
      </c>
      <c r="E54" s="407" t="s">
        <v>29</v>
      </c>
      <c r="F54" s="326">
        <v>87</v>
      </c>
      <c r="G54" s="417">
        <v>86</v>
      </c>
      <c r="H54" s="420">
        <v>85</v>
      </c>
      <c r="I54" s="394">
        <v>53</v>
      </c>
      <c r="J54" s="394">
        <v>53.2</v>
      </c>
      <c r="K54" s="395">
        <v>53.2</v>
      </c>
      <c r="L54" s="199"/>
      <c r="M54" s="461"/>
      <c r="N54" s="461"/>
      <c r="O54" s="461"/>
      <c r="P54" s="461"/>
      <c r="Q54" s="461"/>
      <c r="R54" s="461"/>
    </row>
    <row r="55" spans="1:18" ht="23.25" customHeight="1" x14ac:dyDescent="0.15">
      <c r="A55" s="349"/>
      <c r="B55" s="349"/>
      <c r="C55" s="349"/>
      <c r="D55" s="349"/>
      <c r="E55" s="349"/>
      <c r="F55" s="371"/>
      <c r="G55" s="349"/>
      <c r="H55" s="349"/>
      <c r="I55" s="349"/>
      <c r="J55" s="349"/>
      <c r="K55" s="349"/>
      <c r="L55" s="349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30" zoomScaleNormal="13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>
      <c r="A1" s="349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ht="11.25" customHeight="1" x14ac:dyDescent="0.1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1.25" customHeight="1" x14ac:dyDescent="0.15">
      <c r="A3" s="349"/>
      <c r="B3" s="349"/>
      <c r="C3" s="349" t="s">
        <v>115</v>
      </c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1.25" customHeight="1" x14ac:dyDescent="0.15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ht="11.25" customHeight="1" x14ac:dyDescent="0.15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</row>
    <row r="6" spans="1:18" ht="11.25" customHeight="1" thickBot="1" x14ac:dyDescent="0.2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</row>
    <row r="7" spans="1:18" ht="11.25" customHeight="1" x14ac:dyDescent="0.15">
      <c r="A7" s="350" t="s">
        <v>0</v>
      </c>
      <c r="B7" s="554" t="s">
        <v>230</v>
      </c>
      <c r="C7" s="572"/>
      <c r="D7" s="572"/>
      <c r="E7" s="572"/>
      <c r="F7" s="572"/>
      <c r="G7" s="573"/>
      <c r="H7" s="554" t="s">
        <v>231</v>
      </c>
      <c r="I7" s="572"/>
      <c r="J7" s="572"/>
      <c r="K7" s="572"/>
      <c r="L7" s="572"/>
      <c r="M7" s="573"/>
      <c r="N7" s="554" t="s">
        <v>232</v>
      </c>
      <c r="O7" s="572"/>
      <c r="P7" s="572"/>
      <c r="Q7" s="572"/>
      <c r="R7" s="573"/>
    </row>
    <row r="8" spans="1:18" ht="11.25" customHeight="1" thickBot="1" x14ac:dyDescent="0.2">
      <c r="A8" s="351">
        <v>44543</v>
      </c>
      <c r="B8" s="352" t="s">
        <v>4</v>
      </c>
      <c r="C8" s="353" t="s">
        <v>5</v>
      </c>
      <c r="D8" s="353" t="s">
        <v>6</v>
      </c>
      <c r="E8" s="540" t="s">
        <v>233</v>
      </c>
      <c r="F8" s="541"/>
      <c r="G8" s="542"/>
      <c r="H8" s="352" t="s">
        <v>7</v>
      </c>
      <c r="I8" s="353" t="s">
        <v>8</v>
      </c>
      <c r="J8" s="353" t="s">
        <v>9</v>
      </c>
      <c r="K8" s="540" t="s">
        <v>234</v>
      </c>
      <c r="L8" s="541"/>
      <c r="M8" s="542"/>
      <c r="N8" s="352" t="s">
        <v>10</v>
      </c>
      <c r="O8" s="353" t="s">
        <v>11</v>
      </c>
      <c r="P8" s="540" t="s">
        <v>286</v>
      </c>
      <c r="Q8" s="541"/>
      <c r="R8" s="542"/>
    </row>
    <row r="9" spans="1:18" ht="11.25" customHeight="1" x14ac:dyDescent="0.15">
      <c r="A9" s="354" t="s">
        <v>289</v>
      </c>
      <c r="B9" s="355" t="s">
        <v>29</v>
      </c>
      <c r="C9" s="356" t="s">
        <v>29</v>
      </c>
      <c r="D9" s="356">
        <v>13.784000000000001</v>
      </c>
      <c r="E9" s="493">
        <v>15.555</v>
      </c>
      <c r="F9" s="494"/>
      <c r="G9" s="548"/>
      <c r="H9" s="431" t="s">
        <v>29</v>
      </c>
      <c r="I9" s="358" t="s">
        <v>29</v>
      </c>
      <c r="J9" s="356">
        <v>11.875</v>
      </c>
      <c r="K9" s="493">
        <v>16.838999999999999</v>
      </c>
      <c r="L9" s="494"/>
      <c r="M9" s="548"/>
      <c r="N9" s="355" t="s">
        <v>29</v>
      </c>
      <c r="O9" s="356">
        <v>15.999000000000001</v>
      </c>
      <c r="P9" s="493">
        <v>23.068000000000001</v>
      </c>
      <c r="Q9" s="494"/>
      <c r="R9" s="548"/>
    </row>
    <row r="10" spans="1:18" ht="11.25" customHeight="1" x14ac:dyDescent="0.15">
      <c r="A10" s="359" t="s">
        <v>12</v>
      </c>
      <c r="B10" s="197" t="s">
        <v>13</v>
      </c>
      <c r="C10" s="111" t="s">
        <v>14</v>
      </c>
      <c r="D10" s="111" t="s">
        <v>210</v>
      </c>
      <c r="E10" s="111" t="s">
        <v>16</v>
      </c>
      <c r="F10" s="111" t="s">
        <v>296</v>
      </c>
      <c r="G10" s="198" t="s">
        <v>18</v>
      </c>
      <c r="H10" s="360" t="s">
        <v>19</v>
      </c>
      <c r="I10" s="361" t="s">
        <v>20</v>
      </c>
      <c r="J10" s="111" t="s">
        <v>272</v>
      </c>
      <c r="K10" s="111" t="s">
        <v>290</v>
      </c>
      <c r="L10" s="111" t="s">
        <v>22</v>
      </c>
      <c r="M10" s="198" t="s">
        <v>23</v>
      </c>
      <c r="N10" s="197" t="s">
        <v>24</v>
      </c>
      <c r="O10" s="111" t="s">
        <v>210</v>
      </c>
      <c r="P10" s="111" t="s">
        <v>291</v>
      </c>
      <c r="Q10" s="111" t="s">
        <v>25</v>
      </c>
      <c r="R10" s="198" t="s">
        <v>26</v>
      </c>
    </row>
    <row r="11" spans="1:18" ht="11.25" customHeight="1" x14ac:dyDescent="0.15">
      <c r="A11" s="359" t="s">
        <v>27</v>
      </c>
      <c r="B11" s="196" t="s">
        <v>29</v>
      </c>
      <c r="C11" s="108" t="s">
        <v>29</v>
      </c>
      <c r="D11" s="108">
        <v>800</v>
      </c>
      <c r="E11" s="108">
        <v>800</v>
      </c>
      <c r="F11" s="108">
        <v>800</v>
      </c>
      <c r="G11" s="194">
        <v>750</v>
      </c>
      <c r="H11" s="196" t="s">
        <v>29</v>
      </c>
      <c r="I11" s="108" t="s">
        <v>29</v>
      </c>
      <c r="J11" s="108">
        <v>310</v>
      </c>
      <c r="K11" s="108">
        <v>160</v>
      </c>
      <c r="L11" s="108">
        <v>160</v>
      </c>
      <c r="M11" s="194">
        <v>160</v>
      </c>
      <c r="N11" s="196" t="s">
        <v>316</v>
      </c>
      <c r="O11" s="108">
        <v>150</v>
      </c>
      <c r="P11" s="108">
        <v>200</v>
      </c>
      <c r="Q11" s="108">
        <v>480</v>
      </c>
      <c r="R11" s="194" t="s">
        <v>29</v>
      </c>
    </row>
    <row r="12" spans="1:18" ht="11.25" customHeight="1" thickBot="1" x14ac:dyDescent="0.2">
      <c r="A12" s="362" t="s">
        <v>28</v>
      </c>
      <c r="B12" s="363" t="s">
        <v>29</v>
      </c>
      <c r="C12" s="364" t="s">
        <v>29</v>
      </c>
      <c r="D12" s="365">
        <v>257</v>
      </c>
      <c r="E12" s="366">
        <v>365</v>
      </c>
      <c r="F12" s="366">
        <v>370</v>
      </c>
      <c r="G12" s="367">
        <v>372</v>
      </c>
      <c r="H12" s="368" t="s">
        <v>29</v>
      </c>
      <c r="I12" s="365" t="s">
        <v>29</v>
      </c>
      <c r="J12" s="365">
        <v>167</v>
      </c>
      <c r="K12" s="366">
        <v>119</v>
      </c>
      <c r="L12" s="366">
        <v>129</v>
      </c>
      <c r="M12" s="369">
        <v>132</v>
      </c>
      <c r="N12" s="368" t="s">
        <v>29</v>
      </c>
      <c r="O12" s="365">
        <v>98</v>
      </c>
      <c r="P12" s="365">
        <v>123</v>
      </c>
      <c r="Q12" s="365">
        <v>206</v>
      </c>
      <c r="R12" s="370" t="s">
        <v>29</v>
      </c>
    </row>
    <row r="13" spans="1:18" ht="7.5" customHeight="1" thickBot="1" x14ac:dyDescent="0.2">
      <c r="A13" s="371"/>
      <c r="B13" s="372"/>
      <c r="C13" s="372"/>
      <c r="D13" s="372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373"/>
    </row>
    <row r="14" spans="1:18" ht="11.25" customHeight="1" x14ac:dyDescent="0.15">
      <c r="A14" s="371"/>
      <c r="B14" s="554" t="s">
        <v>292</v>
      </c>
      <c r="C14" s="555"/>
      <c r="D14" s="555"/>
      <c r="E14" s="555"/>
      <c r="F14" s="555"/>
      <c r="G14" s="555"/>
      <c r="H14" s="556"/>
      <c r="I14" s="554" t="s">
        <v>235</v>
      </c>
      <c r="J14" s="555"/>
      <c r="K14" s="555"/>
      <c r="L14" s="555"/>
      <c r="M14" s="555"/>
      <c r="N14" s="556"/>
      <c r="O14" s="554" t="s">
        <v>236</v>
      </c>
      <c r="P14" s="555"/>
      <c r="Q14" s="556"/>
      <c r="R14" s="373"/>
    </row>
    <row r="15" spans="1:18" ht="11.25" customHeight="1" thickBot="1" x14ac:dyDescent="0.2">
      <c r="A15" s="371"/>
      <c r="B15" s="352" t="s">
        <v>33</v>
      </c>
      <c r="C15" s="353" t="s">
        <v>363</v>
      </c>
      <c r="D15" s="353" t="s">
        <v>35</v>
      </c>
      <c r="E15" s="353" t="s">
        <v>36</v>
      </c>
      <c r="F15" s="540" t="s">
        <v>237</v>
      </c>
      <c r="G15" s="541"/>
      <c r="H15" s="542"/>
      <c r="I15" s="352" t="s">
        <v>264</v>
      </c>
      <c r="J15" s="353" t="s">
        <v>287</v>
      </c>
      <c r="K15" s="353" t="s">
        <v>39</v>
      </c>
      <c r="L15" s="540" t="s">
        <v>238</v>
      </c>
      <c r="M15" s="541"/>
      <c r="N15" s="542"/>
      <c r="O15" s="543" t="s">
        <v>239</v>
      </c>
      <c r="P15" s="544"/>
      <c r="Q15" s="374" t="s">
        <v>207</v>
      </c>
      <c r="R15" s="373"/>
    </row>
    <row r="16" spans="1:18" ht="11.25" customHeight="1" x14ac:dyDescent="0.15">
      <c r="A16" s="354" t="s">
        <v>40</v>
      </c>
      <c r="B16" s="356">
        <v>3.6579999999999999</v>
      </c>
      <c r="C16" s="375">
        <v>9.8889999999999993</v>
      </c>
      <c r="D16" s="432">
        <v>19.254999999999999</v>
      </c>
      <c r="E16" s="356">
        <v>21.161000000000001</v>
      </c>
      <c r="F16" s="493">
        <v>22.494</v>
      </c>
      <c r="G16" s="494"/>
      <c r="H16" s="548"/>
      <c r="I16" s="355">
        <v>7.2530000000000001</v>
      </c>
      <c r="J16" s="356">
        <v>16.193000000000001</v>
      </c>
      <c r="K16" s="356">
        <v>19.73</v>
      </c>
      <c r="L16" s="569">
        <v>20.036999999999999</v>
      </c>
      <c r="M16" s="570"/>
      <c r="N16" s="571"/>
      <c r="O16" s="549">
        <v>13.502000000000001</v>
      </c>
      <c r="P16" s="550"/>
      <c r="Q16" s="379">
        <v>11.718999999999999</v>
      </c>
      <c r="R16" s="373"/>
    </row>
    <row r="17" spans="1:18" ht="11.25" customHeight="1" x14ac:dyDescent="0.15">
      <c r="A17" s="359" t="s">
        <v>12</v>
      </c>
      <c r="B17" s="197" t="s">
        <v>271</v>
      </c>
      <c r="C17" s="380" t="s">
        <v>41</v>
      </c>
      <c r="D17" s="109" t="s">
        <v>323</v>
      </c>
      <c r="E17" s="111" t="s">
        <v>43</v>
      </c>
      <c r="F17" s="111" t="s">
        <v>44</v>
      </c>
      <c r="G17" s="111" t="s">
        <v>45</v>
      </c>
      <c r="H17" s="198" t="s">
        <v>46</v>
      </c>
      <c r="I17" s="197" t="s">
        <v>47</v>
      </c>
      <c r="J17" s="111" t="s">
        <v>48</v>
      </c>
      <c r="K17" s="111" t="s">
        <v>22</v>
      </c>
      <c r="L17" s="111" t="s">
        <v>49</v>
      </c>
      <c r="M17" s="111" t="s">
        <v>44</v>
      </c>
      <c r="N17" s="114" t="s">
        <v>46</v>
      </c>
      <c r="O17" s="381" t="s">
        <v>43</v>
      </c>
      <c r="P17" s="382" t="s">
        <v>206</v>
      </c>
      <c r="Q17" s="198" t="s">
        <v>50</v>
      </c>
      <c r="R17" s="373"/>
    </row>
    <row r="18" spans="1:18" ht="11.25" customHeight="1" x14ac:dyDescent="0.15">
      <c r="A18" s="359" t="s">
        <v>27</v>
      </c>
      <c r="B18" s="108">
        <v>5</v>
      </c>
      <c r="C18" s="195">
        <v>10</v>
      </c>
      <c r="D18" s="107">
        <v>3500</v>
      </c>
      <c r="E18" s="108">
        <v>2700</v>
      </c>
      <c r="F18" s="108">
        <v>35</v>
      </c>
      <c r="G18" s="108">
        <v>40</v>
      </c>
      <c r="H18" s="194">
        <v>40</v>
      </c>
      <c r="I18" s="108">
        <v>15</v>
      </c>
      <c r="J18" s="108">
        <v>220</v>
      </c>
      <c r="K18" s="108">
        <v>2300</v>
      </c>
      <c r="L18" s="108">
        <v>12</v>
      </c>
      <c r="M18" s="108">
        <v>10</v>
      </c>
      <c r="N18" s="108">
        <v>10</v>
      </c>
      <c r="O18" s="196">
        <v>360</v>
      </c>
      <c r="P18" s="108">
        <v>360</v>
      </c>
      <c r="Q18" s="194">
        <v>140</v>
      </c>
      <c r="R18" s="373"/>
    </row>
    <row r="19" spans="1:18" ht="11.25" customHeight="1" thickBot="1" x14ac:dyDescent="0.2">
      <c r="A19" s="362" t="s">
        <v>28</v>
      </c>
      <c r="B19" s="383">
        <v>40</v>
      </c>
      <c r="C19" s="383">
        <v>75</v>
      </c>
      <c r="D19" s="383">
        <v>1220</v>
      </c>
      <c r="E19" s="383">
        <v>854</v>
      </c>
      <c r="F19" s="384">
        <v>43</v>
      </c>
      <c r="G19" s="384">
        <v>44</v>
      </c>
      <c r="H19" s="385">
        <v>43</v>
      </c>
      <c r="I19" s="383">
        <v>83</v>
      </c>
      <c r="J19" s="383">
        <v>194</v>
      </c>
      <c r="K19" s="383">
        <v>757</v>
      </c>
      <c r="L19" s="384">
        <v>43</v>
      </c>
      <c r="M19" s="384">
        <v>41</v>
      </c>
      <c r="N19" s="386">
        <v>40</v>
      </c>
      <c r="O19" s="387">
        <v>214</v>
      </c>
      <c r="P19" s="384">
        <v>213</v>
      </c>
      <c r="Q19" s="388">
        <v>152</v>
      </c>
      <c r="R19" s="373"/>
    </row>
    <row r="20" spans="1:18" ht="7.5" customHeight="1" thickBot="1" x14ac:dyDescent="0.2">
      <c r="A20" s="371"/>
      <c r="B20" s="372"/>
      <c r="C20" s="372"/>
      <c r="D20" s="199"/>
      <c r="E20" s="199"/>
      <c r="F20" s="199"/>
      <c r="G20" s="389"/>
      <c r="H20" s="389"/>
      <c r="I20" s="389"/>
      <c r="J20" s="389"/>
      <c r="K20" s="199"/>
      <c r="L20" s="199"/>
      <c r="M20" s="199"/>
      <c r="N20" s="199"/>
      <c r="O20" s="199"/>
      <c r="P20" s="199"/>
      <c r="Q20" s="390"/>
      <c r="R20" s="373"/>
    </row>
    <row r="21" spans="1:18" ht="11.25" customHeight="1" x14ac:dyDescent="0.15">
      <c r="A21" s="371"/>
      <c r="B21" s="554" t="s">
        <v>240</v>
      </c>
      <c r="C21" s="555"/>
      <c r="D21" s="555"/>
      <c r="E21" s="556"/>
      <c r="F21" s="554" t="s">
        <v>241</v>
      </c>
      <c r="G21" s="555"/>
      <c r="H21" s="555"/>
      <c r="I21" s="555"/>
      <c r="J21" s="556"/>
      <c r="K21" s="554" t="s">
        <v>334</v>
      </c>
      <c r="L21" s="555"/>
      <c r="M21" s="555"/>
      <c r="N21" s="555"/>
      <c r="O21" s="555"/>
      <c r="P21" s="555"/>
      <c r="Q21" s="556"/>
      <c r="R21" s="373"/>
    </row>
    <row r="22" spans="1:18" ht="11.25" customHeight="1" thickBot="1" x14ac:dyDescent="0.2">
      <c r="A22" s="371"/>
      <c r="B22" s="352" t="s">
        <v>54</v>
      </c>
      <c r="C22" s="540" t="s">
        <v>243</v>
      </c>
      <c r="D22" s="541"/>
      <c r="E22" s="542"/>
      <c r="F22" s="352" t="s">
        <v>55</v>
      </c>
      <c r="G22" s="353" t="s">
        <v>56</v>
      </c>
      <c r="H22" s="540" t="s">
        <v>244</v>
      </c>
      <c r="I22" s="541"/>
      <c r="J22" s="542"/>
      <c r="K22" s="352" t="s">
        <v>57</v>
      </c>
      <c r="L22" s="353" t="s">
        <v>58</v>
      </c>
      <c r="M22" s="353" t="s">
        <v>59</v>
      </c>
      <c r="N22" s="353" t="s">
        <v>60</v>
      </c>
      <c r="O22" s="540" t="s">
        <v>245</v>
      </c>
      <c r="P22" s="541"/>
      <c r="Q22" s="542"/>
      <c r="R22" s="373"/>
    </row>
    <row r="23" spans="1:18" ht="11.25" customHeight="1" x14ac:dyDescent="0.15">
      <c r="A23" s="354" t="s">
        <v>40</v>
      </c>
      <c r="B23" s="355">
        <v>5.585</v>
      </c>
      <c r="C23" s="493">
        <v>8.5459999999999994</v>
      </c>
      <c r="D23" s="494"/>
      <c r="E23" s="548"/>
      <c r="F23" s="355">
        <v>6.1580000000000004</v>
      </c>
      <c r="G23" s="356">
        <v>7.5810000000000004</v>
      </c>
      <c r="H23" s="493">
        <v>6.34</v>
      </c>
      <c r="I23" s="494"/>
      <c r="J23" s="548"/>
      <c r="K23" s="355">
        <v>22.715</v>
      </c>
      <c r="L23" s="356">
        <v>30.193999999999999</v>
      </c>
      <c r="M23" s="391">
        <v>28.038</v>
      </c>
      <c r="N23" s="356">
        <v>33.767000000000003</v>
      </c>
      <c r="O23" s="493">
        <v>39.686999999999998</v>
      </c>
      <c r="P23" s="494"/>
      <c r="Q23" s="548"/>
      <c r="R23" s="392"/>
    </row>
    <row r="24" spans="1:18" ht="11.25" customHeight="1" x14ac:dyDescent="0.15">
      <c r="A24" s="359" t="s">
        <v>12</v>
      </c>
      <c r="B24" s="197" t="s">
        <v>61</v>
      </c>
      <c r="C24" s="111" t="s">
        <v>62</v>
      </c>
      <c r="D24" s="111" t="s">
        <v>63</v>
      </c>
      <c r="E24" s="198" t="s">
        <v>64</v>
      </c>
      <c r="F24" s="197" t="s">
        <v>293</v>
      </c>
      <c r="G24" s="111" t="s">
        <v>294</v>
      </c>
      <c r="H24" s="111" t="s">
        <v>290</v>
      </c>
      <c r="I24" s="111" t="s">
        <v>295</v>
      </c>
      <c r="J24" s="114" t="s">
        <v>23</v>
      </c>
      <c r="K24" s="197" t="s">
        <v>63</v>
      </c>
      <c r="L24" s="111" t="s">
        <v>65</v>
      </c>
      <c r="M24" s="111" t="s">
        <v>46</v>
      </c>
      <c r="N24" s="111" t="s">
        <v>335</v>
      </c>
      <c r="O24" s="111" t="s">
        <v>67</v>
      </c>
      <c r="P24" s="111" t="s">
        <v>68</v>
      </c>
      <c r="Q24" s="198" t="s">
        <v>69</v>
      </c>
      <c r="R24" s="373"/>
    </row>
    <row r="25" spans="1:18" ht="11.25" customHeight="1" x14ac:dyDescent="0.15">
      <c r="A25" s="359" t="s">
        <v>27</v>
      </c>
      <c r="B25" s="196">
        <v>12</v>
      </c>
      <c r="C25" s="108">
        <v>15</v>
      </c>
      <c r="D25" s="108">
        <v>20</v>
      </c>
      <c r="E25" s="194">
        <v>15</v>
      </c>
      <c r="F25" s="196">
        <v>220</v>
      </c>
      <c r="G25" s="108">
        <v>460</v>
      </c>
      <c r="H25" s="108">
        <v>25</v>
      </c>
      <c r="I25" s="108">
        <v>30</v>
      </c>
      <c r="J25" s="131">
        <v>30</v>
      </c>
      <c r="K25" s="196" t="s">
        <v>262</v>
      </c>
      <c r="L25" s="108">
        <v>700</v>
      </c>
      <c r="M25" s="118">
        <v>2500</v>
      </c>
      <c r="N25" s="108">
        <v>1800</v>
      </c>
      <c r="O25" s="108">
        <v>10</v>
      </c>
      <c r="P25" s="108">
        <v>8</v>
      </c>
      <c r="Q25" s="194">
        <v>8</v>
      </c>
      <c r="R25" s="373"/>
    </row>
    <row r="26" spans="1:18" ht="11.25" customHeight="1" thickBot="1" x14ac:dyDescent="0.2">
      <c r="A26" s="362" t="s">
        <v>28</v>
      </c>
      <c r="B26" s="393">
        <v>54</v>
      </c>
      <c r="C26" s="394">
        <v>51</v>
      </c>
      <c r="D26" s="394">
        <v>51</v>
      </c>
      <c r="E26" s="395">
        <v>51</v>
      </c>
      <c r="F26" s="393">
        <v>116</v>
      </c>
      <c r="G26" s="396">
        <v>174</v>
      </c>
      <c r="H26" s="394">
        <v>49</v>
      </c>
      <c r="I26" s="394">
        <v>47</v>
      </c>
      <c r="J26" s="397">
        <v>46</v>
      </c>
      <c r="K26" s="398" t="s">
        <v>262</v>
      </c>
      <c r="L26" s="396">
        <v>270</v>
      </c>
      <c r="M26" s="399">
        <v>1542</v>
      </c>
      <c r="N26" s="396">
        <v>719</v>
      </c>
      <c r="O26" s="394">
        <v>30</v>
      </c>
      <c r="P26" s="394">
        <v>29.6</v>
      </c>
      <c r="Q26" s="395">
        <v>30</v>
      </c>
      <c r="R26" s="373"/>
    </row>
    <row r="27" spans="1:18" ht="7.5" customHeight="1" thickBot="1" x14ac:dyDescent="0.2">
      <c r="A27" s="371"/>
      <c r="B27" s="389"/>
      <c r="C27" s="389"/>
      <c r="D27" s="389"/>
      <c r="E27" s="199"/>
      <c r="F27" s="199"/>
      <c r="G27" s="199"/>
      <c r="H27" s="389"/>
      <c r="I27" s="199"/>
      <c r="J27" s="199"/>
      <c r="K27" s="199"/>
      <c r="L27" s="199"/>
      <c r="M27" s="199"/>
      <c r="N27" s="199"/>
      <c r="O27" s="199"/>
      <c r="P27" s="199"/>
      <c r="Q27" s="199"/>
      <c r="R27" s="199"/>
    </row>
    <row r="28" spans="1:18" ht="11.25" customHeight="1" x14ac:dyDescent="0.15">
      <c r="A28" s="371"/>
      <c r="B28" s="554" t="s">
        <v>246</v>
      </c>
      <c r="C28" s="555"/>
      <c r="D28" s="555"/>
      <c r="E28" s="555"/>
      <c r="F28" s="556"/>
      <c r="G28" s="554" t="s">
        <v>247</v>
      </c>
      <c r="H28" s="555"/>
      <c r="I28" s="555"/>
      <c r="J28" s="555"/>
      <c r="K28" s="555"/>
      <c r="L28" s="556"/>
      <c r="M28" s="554" t="s">
        <v>248</v>
      </c>
      <c r="N28" s="555"/>
      <c r="O28" s="555"/>
      <c r="P28" s="555"/>
      <c r="Q28" s="556"/>
      <c r="R28" s="199"/>
    </row>
    <row r="29" spans="1:18" ht="11.25" customHeight="1" thickBot="1" x14ac:dyDescent="0.2">
      <c r="A29" s="371"/>
      <c r="B29" s="352" t="s">
        <v>72</v>
      </c>
      <c r="C29" s="353" t="s">
        <v>73</v>
      </c>
      <c r="D29" s="353" t="s">
        <v>74</v>
      </c>
      <c r="E29" s="540" t="s">
        <v>249</v>
      </c>
      <c r="F29" s="542"/>
      <c r="G29" s="352" t="s">
        <v>75</v>
      </c>
      <c r="H29" s="353" t="s">
        <v>76</v>
      </c>
      <c r="I29" s="353" t="s">
        <v>77</v>
      </c>
      <c r="J29" s="540" t="s">
        <v>250</v>
      </c>
      <c r="K29" s="541"/>
      <c r="L29" s="542"/>
      <c r="M29" s="352" t="s">
        <v>78</v>
      </c>
      <c r="N29" s="353" t="s">
        <v>79</v>
      </c>
      <c r="O29" s="540" t="s">
        <v>251</v>
      </c>
      <c r="P29" s="541"/>
      <c r="Q29" s="542"/>
      <c r="R29" s="199"/>
    </row>
    <row r="30" spans="1:18" ht="11.25" customHeight="1" x14ac:dyDescent="0.15">
      <c r="A30" s="400" t="s">
        <v>40</v>
      </c>
      <c r="B30" s="401">
        <v>14.56</v>
      </c>
      <c r="C30" s="139">
        <v>19.995000000000001</v>
      </c>
      <c r="D30" s="139">
        <v>23.571000000000002</v>
      </c>
      <c r="E30" s="497">
        <v>23.074999999999999</v>
      </c>
      <c r="F30" s="567"/>
      <c r="G30" s="401">
        <v>11.683</v>
      </c>
      <c r="H30" s="139">
        <v>13.87</v>
      </c>
      <c r="I30" s="139">
        <v>23.89</v>
      </c>
      <c r="J30" s="497">
        <v>28.082999999999998</v>
      </c>
      <c r="K30" s="568"/>
      <c r="L30" s="567"/>
      <c r="M30" s="401">
        <v>2.2280000000000002</v>
      </c>
      <c r="N30" s="139">
        <v>3.383</v>
      </c>
      <c r="O30" s="497">
        <v>5.9219999999999997</v>
      </c>
      <c r="P30" s="568"/>
      <c r="Q30" s="567"/>
      <c r="R30" s="199"/>
    </row>
    <row r="31" spans="1:18" ht="11.25" customHeight="1" x14ac:dyDescent="0.15">
      <c r="A31" s="402" t="s">
        <v>208</v>
      </c>
      <c r="B31" s="197" t="s">
        <v>80</v>
      </c>
      <c r="C31" s="111" t="s">
        <v>81</v>
      </c>
      <c r="D31" s="111" t="s">
        <v>260</v>
      </c>
      <c r="E31" s="111" t="s">
        <v>82</v>
      </c>
      <c r="F31" s="114" t="s">
        <v>83</v>
      </c>
      <c r="G31" s="197" t="s">
        <v>41</v>
      </c>
      <c r="H31" s="111" t="s">
        <v>84</v>
      </c>
      <c r="I31" s="111" t="s">
        <v>23</v>
      </c>
      <c r="J31" s="111" t="s">
        <v>46</v>
      </c>
      <c r="K31" s="111" t="s">
        <v>85</v>
      </c>
      <c r="L31" s="198" t="s">
        <v>83</v>
      </c>
      <c r="M31" s="197" t="s">
        <v>86</v>
      </c>
      <c r="N31" s="111" t="s">
        <v>47</v>
      </c>
      <c r="O31" s="111" t="s">
        <v>87</v>
      </c>
      <c r="P31" s="111" t="s">
        <v>88</v>
      </c>
      <c r="Q31" s="198" t="s">
        <v>84</v>
      </c>
      <c r="R31" s="199"/>
    </row>
    <row r="32" spans="1:18" ht="11.25" customHeight="1" x14ac:dyDescent="0.15">
      <c r="A32" s="402" t="s">
        <v>27</v>
      </c>
      <c r="B32" s="196">
        <v>20</v>
      </c>
      <c r="C32" s="108">
        <v>40</v>
      </c>
      <c r="D32" s="108">
        <v>30</v>
      </c>
      <c r="E32" s="108">
        <v>10</v>
      </c>
      <c r="F32" s="131">
        <v>8</v>
      </c>
      <c r="G32" s="196">
        <v>8</v>
      </c>
      <c r="H32" s="108">
        <v>550</v>
      </c>
      <c r="I32" s="108">
        <v>3400</v>
      </c>
      <c r="J32" s="108">
        <v>15</v>
      </c>
      <c r="K32" s="108">
        <v>15</v>
      </c>
      <c r="L32" s="194">
        <v>15</v>
      </c>
      <c r="M32" s="196">
        <v>140</v>
      </c>
      <c r="N32" s="108">
        <v>140</v>
      </c>
      <c r="O32" s="108">
        <v>75</v>
      </c>
      <c r="P32" s="108">
        <v>75</v>
      </c>
      <c r="Q32" s="194">
        <v>75</v>
      </c>
      <c r="R32" s="199"/>
    </row>
    <row r="33" spans="1:18" ht="11.25" customHeight="1" thickBot="1" x14ac:dyDescent="0.2">
      <c r="A33" s="403" t="s">
        <v>28</v>
      </c>
      <c r="B33" s="404">
        <v>113</v>
      </c>
      <c r="C33" s="383">
        <v>139</v>
      </c>
      <c r="D33" s="383">
        <v>62</v>
      </c>
      <c r="E33" s="383">
        <v>31</v>
      </c>
      <c r="F33" s="405">
        <v>27</v>
      </c>
      <c r="G33" s="404">
        <v>66</v>
      </c>
      <c r="H33" s="383">
        <v>382</v>
      </c>
      <c r="I33" s="383">
        <v>1319</v>
      </c>
      <c r="J33" s="383">
        <v>42.5</v>
      </c>
      <c r="K33" s="383">
        <v>42.1</v>
      </c>
      <c r="L33" s="406">
        <v>42</v>
      </c>
      <c r="M33" s="396">
        <v>88</v>
      </c>
      <c r="N33" s="396">
        <v>84</v>
      </c>
      <c r="O33" s="396">
        <v>73</v>
      </c>
      <c r="P33" s="396">
        <v>72</v>
      </c>
      <c r="Q33" s="407">
        <v>73</v>
      </c>
      <c r="R33" s="199"/>
    </row>
    <row r="34" spans="1:18" ht="7.5" customHeight="1" thickBot="1" x14ac:dyDescent="0.2">
      <c r="A34" s="371"/>
      <c r="B34" s="389"/>
      <c r="C34" s="389"/>
      <c r="D34" s="199"/>
      <c r="E34" s="199"/>
      <c r="F34" s="199"/>
      <c r="G34" s="389"/>
      <c r="H34" s="389"/>
      <c r="I34" s="389"/>
      <c r="J34" s="389"/>
      <c r="K34" s="199"/>
      <c r="L34" s="199"/>
      <c r="M34" s="199"/>
      <c r="N34" s="199"/>
      <c r="O34" s="199"/>
      <c r="P34" s="199"/>
      <c r="Q34" s="199"/>
      <c r="R34" s="199"/>
    </row>
    <row r="35" spans="1:18" ht="11.25" customHeight="1" thickBot="1" x14ac:dyDescent="0.2">
      <c r="A35" s="371"/>
      <c r="B35" s="554" t="s">
        <v>252</v>
      </c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60" t="s">
        <v>279</v>
      </c>
      <c r="N35" s="561"/>
      <c r="O35" s="561"/>
      <c r="P35" s="561"/>
      <c r="Q35" s="373"/>
      <c r="R35" s="349"/>
    </row>
    <row r="36" spans="1:18" ht="11.25" customHeight="1" thickBot="1" x14ac:dyDescent="0.2">
      <c r="A36" s="371"/>
      <c r="B36" s="352" t="s">
        <v>90</v>
      </c>
      <c r="C36" s="408" t="s">
        <v>91</v>
      </c>
      <c r="D36" s="353" t="s">
        <v>92</v>
      </c>
      <c r="E36" s="353" t="s">
        <v>93</v>
      </c>
      <c r="F36" s="353" t="s">
        <v>94</v>
      </c>
      <c r="G36" s="540" t="s">
        <v>253</v>
      </c>
      <c r="H36" s="541"/>
      <c r="I36" s="544"/>
      <c r="J36" s="540" t="s">
        <v>254</v>
      </c>
      <c r="K36" s="541"/>
      <c r="L36" s="541"/>
      <c r="M36" s="409" t="s">
        <v>280</v>
      </c>
      <c r="N36" s="410" t="s">
        <v>281</v>
      </c>
      <c r="O36" s="410" t="s">
        <v>282</v>
      </c>
      <c r="P36" s="411" t="s">
        <v>283</v>
      </c>
      <c r="Q36" s="373"/>
      <c r="R36" s="349"/>
    </row>
    <row r="37" spans="1:18" ht="11.25" customHeight="1" x14ac:dyDescent="0.15">
      <c r="A37" s="412" t="s">
        <v>40</v>
      </c>
      <c r="B37" s="138">
        <v>16.356999999999999</v>
      </c>
      <c r="C37" s="139">
        <v>19.170000000000002</v>
      </c>
      <c r="D37" s="139">
        <v>23.222000000000001</v>
      </c>
      <c r="E37" s="139">
        <v>23.395</v>
      </c>
      <c r="F37" s="139">
        <v>26.536999999999999</v>
      </c>
      <c r="G37" s="505">
        <v>36</v>
      </c>
      <c r="H37" s="562"/>
      <c r="I37" s="563"/>
      <c r="J37" s="493" t="s">
        <v>262</v>
      </c>
      <c r="K37" s="494"/>
      <c r="L37" s="494"/>
      <c r="M37" s="401" t="s">
        <v>116</v>
      </c>
      <c r="N37" s="139" t="s">
        <v>116</v>
      </c>
      <c r="O37" s="139" t="s">
        <v>116</v>
      </c>
      <c r="P37" s="413" t="s">
        <v>116</v>
      </c>
      <c r="Q37" s="373"/>
      <c r="R37" s="349"/>
    </row>
    <row r="38" spans="1:18" ht="11.25" customHeight="1" x14ac:dyDescent="0.15">
      <c r="A38" s="414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373"/>
      <c r="R38" s="349"/>
    </row>
    <row r="39" spans="1:18" ht="11.25" customHeight="1" x14ac:dyDescent="0.15">
      <c r="A39" s="414" t="s">
        <v>27</v>
      </c>
      <c r="B39" s="107">
        <v>200</v>
      </c>
      <c r="C39" s="108">
        <v>500</v>
      </c>
      <c r="D39" s="108">
        <v>500</v>
      </c>
      <c r="E39" s="108">
        <v>180</v>
      </c>
      <c r="F39" s="108">
        <v>2000</v>
      </c>
      <c r="G39" s="108">
        <v>800</v>
      </c>
      <c r="H39" s="108">
        <v>950</v>
      </c>
      <c r="I39" s="108">
        <v>850</v>
      </c>
      <c r="J39" s="108" t="s">
        <v>262</v>
      </c>
      <c r="K39" s="108" t="s">
        <v>261</v>
      </c>
      <c r="L39" s="131" t="s">
        <v>261</v>
      </c>
      <c r="M39" s="196">
        <v>500</v>
      </c>
      <c r="N39" s="108">
        <v>160</v>
      </c>
      <c r="O39" s="108" t="s">
        <v>262</v>
      </c>
      <c r="P39" s="194" t="s">
        <v>262</v>
      </c>
      <c r="Q39" s="373"/>
      <c r="R39" s="349"/>
    </row>
    <row r="40" spans="1:18" ht="11.25" customHeight="1" thickBot="1" x14ac:dyDescent="0.2">
      <c r="A40" s="415" t="s">
        <v>28</v>
      </c>
      <c r="B40" s="300">
        <v>233</v>
      </c>
      <c r="C40" s="301">
        <v>350</v>
      </c>
      <c r="D40" s="301">
        <v>306</v>
      </c>
      <c r="E40" s="301">
        <v>207</v>
      </c>
      <c r="F40" s="302">
        <v>703</v>
      </c>
      <c r="G40" s="301">
        <v>341</v>
      </c>
      <c r="H40" s="301">
        <v>405</v>
      </c>
      <c r="I40" s="301">
        <v>342</v>
      </c>
      <c r="J40" s="113" t="s">
        <v>261</v>
      </c>
      <c r="K40" s="113" t="s">
        <v>261</v>
      </c>
      <c r="L40" s="132" t="s">
        <v>261</v>
      </c>
      <c r="M40" s="393">
        <v>250</v>
      </c>
      <c r="N40" s="383">
        <v>139</v>
      </c>
      <c r="O40" s="383" t="s">
        <v>262</v>
      </c>
      <c r="P40" s="416" t="s">
        <v>262</v>
      </c>
      <c r="Q40" s="373"/>
      <c r="R40" s="349"/>
    </row>
    <row r="41" spans="1:18" ht="7.5" customHeight="1" thickBot="1" x14ac:dyDescent="0.2">
      <c r="A41" s="371"/>
      <c r="B41" s="389"/>
      <c r="C41" s="389"/>
      <c r="D41" s="389"/>
      <c r="E41" s="199"/>
      <c r="F41" s="199"/>
      <c r="G41" s="389"/>
      <c r="H41" s="389"/>
      <c r="I41" s="389"/>
      <c r="J41" s="199"/>
      <c r="K41" s="199"/>
      <c r="L41" s="199"/>
      <c r="M41" s="199"/>
      <c r="N41" s="199"/>
      <c r="O41" s="199"/>
      <c r="P41" s="199"/>
      <c r="Q41" s="199"/>
      <c r="R41" s="373"/>
    </row>
    <row r="42" spans="1:18" ht="11.25" customHeight="1" x14ac:dyDescent="0.15">
      <c r="A42" s="371"/>
      <c r="B42" s="554" t="s">
        <v>255</v>
      </c>
      <c r="C42" s="555"/>
      <c r="D42" s="555"/>
      <c r="E42" s="555"/>
      <c r="F42" s="555"/>
      <c r="G42" s="555"/>
      <c r="H42" s="555"/>
      <c r="I42" s="556"/>
      <c r="J42" s="554" t="s">
        <v>256</v>
      </c>
      <c r="K42" s="555"/>
      <c r="L42" s="555"/>
      <c r="M42" s="555"/>
      <c r="N42" s="556"/>
      <c r="O42" s="199"/>
      <c r="P42" s="199"/>
      <c r="Q42" s="199"/>
      <c r="R42" s="373"/>
    </row>
    <row r="43" spans="1:18" ht="11.25" customHeight="1" thickBot="1" x14ac:dyDescent="0.2">
      <c r="A43" s="371"/>
      <c r="B43" s="352" t="s">
        <v>98</v>
      </c>
      <c r="C43" s="353" t="s">
        <v>99</v>
      </c>
      <c r="D43" s="353" t="s">
        <v>100</v>
      </c>
      <c r="E43" s="353" t="s">
        <v>101</v>
      </c>
      <c r="F43" s="353" t="s">
        <v>102</v>
      </c>
      <c r="G43" s="564" t="s">
        <v>257</v>
      </c>
      <c r="H43" s="565"/>
      <c r="I43" s="566"/>
      <c r="J43" s="352" t="s">
        <v>103</v>
      </c>
      <c r="K43" s="353" t="s">
        <v>104</v>
      </c>
      <c r="L43" s="540" t="s">
        <v>258</v>
      </c>
      <c r="M43" s="541"/>
      <c r="N43" s="542"/>
      <c r="O43" s="199"/>
      <c r="P43" s="199"/>
      <c r="Q43" s="199"/>
      <c r="R43" s="373"/>
    </row>
    <row r="44" spans="1:18" ht="11.25" customHeight="1" x14ac:dyDescent="0.15">
      <c r="A44" s="412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432">
        <v>4.9160000000000004</v>
      </c>
      <c r="K44" s="356">
        <v>10.391999999999999</v>
      </c>
      <c r="L44" s="493">
        <v>15.146000000000001</v>
      </c>
      <c r="M44" s="494"/>
      <c r="N44" s="548"/>
      <c r="O44" s="199"/>
      <c r="P44" s="199"/>
      <c r="Q44" s="199"/>
      <c r="R44" s="373"/>
    </row>
    <row r="45" spans="1:18" ht="11.25" customHeight="1" x14ac:dyDescent="0.15">
      <c r="A45" s="414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109" t="s">
        <v>105</v>
      </c>
      <c r="K45" s="111" t="s">
        <v>294</v>
      </c>
      <c r="L45" s="111" t="s">
        <v>322</v>
      </c>
      <c r="M45" s="111" t="s">
        <v>212</v>
      </c>
      <c r="N45" s="198" t="s">
        <v>296</v>
      </c>
      <c r="O45" s="199"/>
      <c r="P45" s="199"/>
      <c r="Q45" s="199"/>
      <c r="R45" s="373"/>
    </row>
    <row r="46" spans="1:18" ht="11.25" customHeight="1" x14ac:dyDescent="0.15">
      <c r="A46" s="414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12</v>
      </c>
      <c r="K46" s="108">
        <v>12</v>
      </c>
      <c r="L46" s="108">
        <v>15</v>
      </c>
      <c r="M46" s="108">
        <v>20</v>
      </c>
      <c r="N46" s="194">
        <v>20</v>
      </c>
      <c r="O46" s="199"/>
      <c r="P46" s="199"/>
      <c r="Q46" s="199"/>
      <c r="R46" s="373"/>
    </row>
    <row r="47" spans="1:18" ht="11.25" customHeight="1" thickBot="1" x14ac:dyDescent="0.2">
      <c r="A47" s="415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417">
        <v>69</v>
      </c>
      <c r="K47" s="396">
        <v>60</v>
      </c>
      <c r="L47" s="396">
        <v>56</v>
      </c>
      <c r="M47" s="396">
        <v>59</v>
      </c>
      <c r="N47" s="418">
        <v>60</v>
      </c>
      <c r="O47" s="199"/>
      <c r="P47" s="199"/>
      <c r="Q47" s="199"/>
      <c r="R47" s="373"/>
    </row>
    <row r="48" spans="1:18" ht="7.5" customHeight="1" thickBot="1" x14ac:dyDescent="0.2">
      <c r="A48" s="371"/>
      <c r="B48" s="389"/>
      <c r="C48" s="38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373"/>
    </row>
    <row r="49" spans="1:18" ht="11.25" customHeight="1" x14ac:dyDescent="0.15">
      <c r="A49" s="371"/>
      <c r="B49" s="554" t="s">
        <v>259</v>
      </c>
      <c r="C49" s="555"/>
      <c r="D49" s="555"/>
      <c r="E49" s="556"/>
      <c r="F49" s="554" t="s">
        <v>109</v>
      </c>
      <c r="G49" s="555"/>
      <c r="H49" s="555"/>
      <c r="I49" s="555"/>
      <c r="J49" s="555"/>
      <c r="K49" s="556"/>
      <c r="L49" s="199"/>
      <c r="M49" s="557" t="s">
        <v>228</v>
      </c>
      <c r="N49" s="558"/>
      <c r="O49" s="558"/>
      <c r="P49" s="558"/>
      <c r="Q49" s="558"/>
      <c r="R49" s="559"/>
    </row>
    <row r="50" spans="1:18" ht="11.25" customHeight="1" thickBot="1" x14ac:dyDescent="0.2">
      <c r="A50" s="371"/>
      <c r="B50" s="352" t="s">
        <v>110</v>
      </c>
      <c r="C50" s="540" t="s">
        <v>285</v>
      </c>
      <c r="D50" s="541"/>
      <c r="E50" s="542"/>
      <c r="F50" s="543" t="s">
        <v>111</v>
      </c>
      <c r="G50" s="541"/>
      <c r="H50" s="544"/>
      <c r="I50" s="540" t="s">
        <v>112</v>
      </c>
      <c r="J50" s="541"/>
      <c r="K50" s="542"/>
      <c r="L50" s="199"/>
      <c r="M50" s="545" t="s">
        <v>229</v>
      </c>
      <c r="N50" s="546"/>
      <c r="O50" s="546"/>
      <c r="P50" s="546"/>
      <c r="Q50" s="546"/>
      <c r="R50" s="547"/>
    </row>
    <row r="51" spans="1:18" ht="11.25" customHeight="1" thickBot="1" x14ac:dyDescent="0.2">
      <c r="A51" s="400" t="s">
        <v>40</v>
      </c>
      <c r="B51" s="355" t="s">
        <v>29</v>
      </c>
      <c r="C51" s="493">
        <v>10.686999999999999</v>
      </c>
      <c r="D51" s="494"/>
      <c r="E51" s="548"/>
      <c r="F51" s="549">
        <v>14.016</v>
      </c>
      <c r="G51" s="494"/>
      <c r="H51" s="550"/>
      <c r="I51" s="493">
        <v>6.0949999999999998</v>
      </c>
      <c r="J51" s="494"/>
      <c r="K51" s="548"/>
      <c r="L51" s="199"/>
      <c r="M51" s="551" t="s">
        <v>263</v>
      </c>
      <c r="N51" s="552"/>
      <c r="O51" s="552"/>
      <c r="P51" s="552"/>
      <c r="Q51" s="552"/>
      <c r="R51" s="553"/>
    </row>
    <row r="52" spans="1:18" ht="11.25" customHeight="1" x14ac:dyDescent="0.15">
      <c r="A52" s="402" t="s">
        <v>12</v>
      </c>
      <c r="B52" s="197" t="s">
        <v>106</v>
      </c>
      <c r="C52" s="111" t="s">
        <v>265</v>
      </c>
      <c r="D52" s="111" t="s">
        <v>21</v>
      </c>
      <c r="E52" s="198" t="s">
        <v>22</v>
      </c>
      <c r="F52" s="197" t="s">
        <v>284</v>
      </c>
      <c r="G52" s="419" t="s">
        <v>113</v>
      </c>
      <c r="H52" s="111" t="s">
        <v>50</v>
      </c>
      <c r="I52" s="111" t="s">
        <v>24</v>
      </c>
      <c r="J52" s="111" t="s">
        <v>114</v>
      </c>
      <c r="K52" s="198" t="s">
        <v>84</v>
      </c>
      <c r="L52" s="199"/>
      <c r="M52" s="460" t="s">
        <v>417</v>
      </c>
      <c r="N52" s="460"/>
      <c r="O52" s="460"/>
      <c r="P52" s="460"/>
      <c r="Q52" s="460"/>
      <c r="R52" s="460"/>
    </row>
    <row r="53" spans="1:18" ht="11.25" customHeight="1" x14ac:dyDescent="0.15">
      <c r="A53" s="402" t="s">
        <v>27</v>
      </c>
      <c r="B53" s="355" t="s">
        <v>29</v>
      </c>
      <c r="C53" s="108">
        <v>130</v>
      </c>
      <c r="D53" s="131">
        <v>130</v>
      </c>
      <c r="E53" s="379" t="s">
        <v>29</v>
      </c>
      <c r="F53" s="107">
        <v>100</v>
      </c>
      <c r="G53" s="107">
        <v>110</v>
      </c>
      <c r="H53" s="107">
        <v>120</v>
      </c>
      <c r="I53" s="108">
        <v>45</v>
      </c>
      <c r="J53" s="108">
        <v>45</v>
      </c>
      <c r="K53" s="194">
        <v>45</v>
      </c>
      <c r="L53" s="19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403" t="s">
        <v>28</v>
      </c>
      <c r="B54" s="363" t="s">
        <v>29</v>
      </c>
      <c r="C54" s="396">
        <v>128</v>
      </c>
      <c r="D54" s="396">
        <v>132</v>
      </c>
      <c r="E54" s="407" t="s">
        <v>29</v>
      </c>
      <c r="F54" s="326">
        <v>84</v>
      </c>
      <c r="G54" s="417">
        <v>85</v>
      </c>
      <c r="H54" s="420">
        <v>89</v>
      </c>
      <c r="I54" s="394">
        <v>52</v>
      </c>
      <c r="J54" s="394">
        <v>52</v>
      </c>
      <c r="K54" s="395">
        <v>52</v>
      </c>
      <c r="L54" s="199"/>
      <c r="M54" s="461"/>
      <c r="N54" s="461"/>
      <c r="O54" s="461"/>
      <c r="P54" s="461"/>
      <c r="Q54" s="461"/>
      <c r="R54" s="461"/>
    </row>
    <row r="55" spans="1:18" ht="23.25" customHeight="1" x14ac:dyDescent="0.15">
      <c r="A55" s="349"/>
      <c r="B55" s="349"/>
      <c r="C55" s="349"/>
      <c r="D55" s="349"/>
      <c r="E55" s="349"/>
      <c r="F55" s="371"/>
      <c r="G55" s="349"/>
      <c r="H55" s="349"/>
      <c r="I55" s="349"/>
      <c r="J55" s="349"/>
      <c r="K55" s="349"/>
      <c r="L55" s="349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30" zoomScaleNormal="13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>
      <c r="A1" s="349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ht="11.25" customHeight="1" x14ac:dyDescent="0.1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1.25" customHeight="1" x14ac:dyDescent="0.15">
      <c r="A3" s="349"/>
      <c r="B3" s="349"/>
      <c r="C3" s="349" t="s">
        <v>115</v>
      </c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1.25" customHeight="1" x14ac:dyDescent="0.15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ht="11.25" customHeight="1" x14ac:dyDescent="0.15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</row>
    <row r="6" spans="1:18" ht="11.25" customHeight="1" thickBot="1" x14ac:dyDescent="0.2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</row>
    <row r="7" spans="1:18" ht="11.25" customHeight="1" x14ac:dyDescent="0.15">
      <c r="A7" s="350" t="s">
        <v>0</v>
      </c>
      <c r="B7" s="554" t="s">
        <v>230</v>
      </c>
      <c r="C7" s="572"/>
      <c r="D7" s="572"/>
      <c r="E7" s="572"/>
      <c r="F7" s="572"/>
      <c r="G7" s="573"/>
      <c r="H7" s="554" t="s">
        <v>231</v>
      </c>
      <c r="I7" s="572"/>
      <c r="J7" s="572"/>
      <c r="K7" s="572"/>
      <c r="L7" s="572"/>
      <c r="M7" s="573"/>
      <c r="N7" s="554" t="s">
        <v>232</v>
      </c>
      <c r="O7" s="572"/>
      <c r="P7" s="572"/>
      <c r="Q7" s="572"/>
      <c r="R7" s="573"/>
    </row>
    <row r="8" spans="1:18" ht="11.25" customHeight="1" thickBot="1" x14ac:dyDescent="0.2">
      <c r="A8" s="351">
        <v>44550</v>
      </c>
      <c r="B8" s="352" t="s">
        <v>4</v>
      </c>
      <c r="C8" s="353" t="s">
        <v>5</v>
      </c>
      <c r="D8" s="353" t="s">
        <v>6</v>
      </c>
      <c r="E8" s="540" t="s">
        <v>233</v>
      </c>
      <c r="F8" s="541"/>
      <c r="G8" s="542"/>
      <c r="H8" s="352" t="s">
        <v>7</v>
      </c>
      <c r="I8" s="353" t="s">
        <v>8</v>
      </c>
      <c r="J8" s="353" t="s">
        <v>9</v>
      </c>
      <c r="K8" s="540" t="s">
        <v>234</v>
      </c>
      <c r="L8" s="541"/>
      <c r="M8" s="542"/>
      <c r="N8" s="352" t="s">
        <v>10</v>
      </c>
      <c r="O8" s="353" t="s">
        <v>11</v>
      </c>
      <c r="P8" s="540" t="s">
        <v>286</v>
      </c>
      <c r="Q8" s="541"/>
      <c r="R8" s="542"/>
    </row>
    <row r="9" spans="1:18" ht="11.25" customHeight="1" x14ac:dyDescent="0.15">
      <c r="A9" s="354" t="s">
        <v>289</v>
      </c>
      <c r="B9" s="355" t="s">
        <v>29</v>
      </c>
      <c r="C9" s="356" t="s">
        <v>29</v>
      </c>
      <c r="D9" s="356">
        <v>13.743</v>
      </c>
      <c r="E9" s="493">
        <v>14.457000000000001</v>
      </c>
      <c r="F9" s="494"/>
      <c r="G9" s="548"/>
      <c r="H9" s="433" t="s">
        <v>29</v>
      </c>
      <c r="I9" s="358" t="s">
        <v>29</v>
      </c>
      <c r="J9" s="356">
        <v>11.528</v>
      </c>
      <c r="K9" s="493">
        <v>16.433</v>
      </c>
      <c r="L9" s="494"/>
      <c r="M9" s="548"/>
      <c r="N9" s="355" t="s">
        <v>29</v>
      </c>
      <c r="O9" s="356">
        <v>16.047000000000001</v>
      </c>
      <c r="P9" s="493">
        <v>23.102</v>
      </c>
      <c r="Q9" s="494"/>
      <c r="R9" s="548"/>
    </row>
    <row r="10" spans="1:18" ht="11.25" customHeight="1" x14ac:dyDescent="0.15">
      <c r="A10" s="359" t="s">
        <v>12</v>
      </c>
      <c r="B10" s="197" t="s">
        <v>13</v>
      </c>
      <c r="C10" s="111" t="s">
        <v>14</v>
      </c>
      <c r="D10" s="111" t="s">
        <v>210</v>
      </c>
      <c r="E10" s="111" t="s">
        <v>16</v>
      </c>
      <c r="F10" s="111" t="s">
        <v>296</v>
      </c>
      <c r="G10" s="198" t="s">
        <v>18</v>
      </c>
      <c r="H10" s="360" t="s">
        <v>19</v>
      </c>
      <c r="I10" s="361" t="s">
        <v>20</v>
      </c>
      <c r="J10" s="111" t="s">
        <v>272</v>
      </c>
      <c r="K10" s="111" t="s">
        <v>290</v>
      </c>
      <c r="L10" s="111" t="s">
        <v>22</v>
      </c>
      <c r="M10" s="198" t="s">
        <v>23</v>
      </c>
      <c r="N10" s="197" t="s">
        <v>24</v>
      </c>
      <c r="O10" s="111" t="s">
        <v>210</v>
      </c>
      <c r="P10" s="111" t="s">
        <v>291</v>
      </c>
      <c r="Q10" s="111" t="s">
        <v>25</v>
      </c>
      <c r="R10" s="198" t="s">
        <v>26</v>
      </c>
    </row>
    <row r="11" spans="1:18" ht="11.25" customHeight="1" x14ac:dyDescent="0.15">
      <c r="A11" s="359" t="s">
        <v>27</v>
      </c>
      <c r="B11" s="196" t="s">
        <v>29</v>
      </c>
      <c r="C11" s="108" t="s">
        <v>29</v>
      </c>
      <c r="D11" s="108">
        <v>850</v>
      </c>
      <c r="E11" s="108">
        <v>700</v>
      </c>
      <c r="F11" s="108">
        <v>700</v>
      </c>
      <c r="G11" s="194">
        <v>700</v>
      </c>
      <c r="H11" s="196" t="s">
        <v>29</v>
      </c>
      <c r="I11" s="108" t="s">
        <v>29</v>
      </c>
      <c r="J11" s="108">
        <v>300</v>
      </c>
      <c r="K11" s="108">
        <v>160</v>
      </c>
      <c r="L11" s="108">
        <v>150</v>
      </c>
      <c r="M11" s="194">
        <v>160</v>
      </c>
      <c r="N11" s="196" t="s">
        <v>316</v>
      </c>
      <c r="O11" s="108">
        <v>150</v>
      </c>
      <c r="P11" s="108">
        <v>100</v>
      </c>
      <c r="Q11" s="108">
        <v>500</v>
      </c>
      <c r="R11" s="194" t="s">
        <v>29</v>
      </c>
    </row>
    <row r="12" spans="1:18" ht="11.25" customHeight="1" thickBot="1" x14ac:dyDescent="0.2">
      <c r="A12" s="362" t="s">
        <v>28</v>
      </c>
      <c r="B12" s="363" t="s">
        <v>29</v>
      </c>
      <c r="C12" s="364" t="s">
        <v>29</v>
      </c>
      <c r="D12" s="365">
        <v>259</v>
      </c>
      <c r="E12" s="366">
        <v>367</v>
      </c>
      <c r="F12" s="366">
        <v>368</v>
      </c>
      <c r="G12" s="367">
        <v>370</v>
      </c>
      <c r="H12" s="368" t="s">
        <v>29</v>
      </c>
      <c r="I12" s="365" t="s">
        <v>29</v>
      </c>
      <c r="J12" s="365">
        <v>159.80000000000001</v>
      </c>
      <c r="K12" s="366">
        <v>127</v>
      </c>
      <c r="L12" s="366">
        <v>128.80000000000001</v>
      </c>
      <c r="M12" s="369">
        <v>131.1</v>
      </c>
      <c r="N12" s="368" t="s">
        <v>29</v>
      </c>
      <c r="O12" s="365">
        <v>89.5</v>
      </c>
      <c r="P12" s="365">
        <v>85.2</v>
      </c>
      <c r="Q12" s="365">
        <v>218</v>
      </c>
      <c r="R12" s="370" t="s">
        <v>29</v>
      </c>
    </row>
    <row r="13" spans="1:18" ht="7.5" customHeight="1" thickBot="1" x14ac:dyDescent="0.2">
      <c r="A13" s="371"/>
      <c r="B13" s="372"/>
      <c r="C13" s="372"/>
      <c r="D13" s="372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373"/>
    </row>
    <row r="14" spans="1:18" ht="11.25" customHeight="1" x14ac:dyDescent="0.15">
      <c r="A14" s="371"/>
      <c r="B14" s="554" t="s">
        <v>292</v>
      </c>
      <c r="C14" s="555"/>
      <c r="D14" s="555"/>
      <c r="E14" s="555"/>
      <c r="F14" s="555"/>
      <c r="G14" s="555"/>
      <c r="H14" s="556"/>
      <c r="I14" s="554" t="s">
        <v>235</v>
      </c>
      <c r="J14" s="555"/>
      <c r="K14" s="555"/>
      <c r="L14" s="555"/>
      <c r="M14" s="555"/>
      <c r="N14" s="556"/>
      <c r="O14" s="554" t="s">
        <v>236</v>
      </c>
      <c r="P14" s="555"/>
      <c r="Q14" s="556"/>
      <c r="R14" s="373"/>
    </row>
    <row r="15" spans="1:18" ht="11.25" customHeight="1" thickBot="1" x14ac:dyDescent="0.2">
      <c r="A15" s="371"/>
      <c r="B15" s="352" t="s">
        <v>33</v>
      </c>
      <c r="C15" s="353" t="s">
        <v>363</v>
      </c>
      <c r="D15" s="353" t="s">
        <v>35</v>
      </c>
      <c r="E15" s="353" t="s">
        <v>36</v>
      </c>
      <c r="F15" s="540" t="s">
        <v>237</v>
      </c>
      <c r="G15" s="541"/>
      <c r="H15" s="542"/>
      <c r="I15" s="352" t="s">
        <v>264</v>
      </c>
      <c r="J15" s="353" t="s">
        <v>287</v>
      </c>
      <c r="K15" s="353" t="s">
        <v>39</v>
      </c>
      <c r="L15" s="540" t="s">
        <v>238</v>
      </c>
      <c r="M15" s="541"/>
      <c r="N15" s="542"/>
      <c r="O15" s="543" t="s">
        <v>239</v>
      </c>
      <c r="P15" s="544"/>
      <c r="Q15" s="374" t="s">
        <v>207</v>
      </c>
      <c r="R15" s="373"/>
    </row>
    <row r="16" spans="1:18" ht="11.25" customHeight="1" x14ac:dyDescent="0.15">
      <c r="A16" s="354" t="s">
        <v>40</v>
      </c>
      <c r="B16" s="356">
        <v>3.4969999999999999</v>
      </c>
      <c r="C16" s="375">
        <v>9.8870000000000005</v>
      </c>
      <c r="D16" s="434">
        <v>19.207999999999998</v>
      </c>
      <c r="E16" s="356">
        <v>21.253</v>
      </c>
      <c r="F16" s="493">
        <v>21.710999999999999</v>
      </c>
      <c r="G16" s="494"/>
      <c r="H16" s="548"/>
      <c r="I16" s="355">
        <v>6.6029999999999998</v>
      </c>
      <c r="J16" s="356">
        <v>16.167000000000002</v>
      </c>
      <c r="K16" s="356">
        <v>19.738</v>
      </c>
      <c r="L16" s="569">
        <v>19.510000000000002</v>
      </c>
      <c r="M16" s="570"/>
      <c r="N16" s="571"/>
      <c r="O16" s="549">
        <v>13.068</v>
      </c>
      <c r="P16" s="550"/>
      <c r="Q16" s="379">
        <v>11.462999999999999</v>
      </c>
      <c r="R16" s="373"/>
    </row>
    <row r="17" spans="1:18" ht="11.25" customHeight="1" x14ac:dyDescent="0.15">
      <c r="A17" s="359" t="s">
        <v>12</v>
      </c>
      <c r="B17" s="197" t="s">
        <v>271</v>
      </c>
      <c r="C17" s="380" t="s">
        <v>41</v>
      </c>
      <c r="D17" s="109" t="s">
        <v>323</v>
      </c>
      <c r="E17" s="111" t="s">
        <v>43</v>
      </c>
      <c r="F17" s="111" t="s">
        <v>44</v>
      </c>
      <c r="G17" s="111" t="s">
        <v>45</v>
      </c>
      <c r="H17" s="198" t="s">
        <v>46</v>
      </c>
      <c r="I17" s="197" t="s">
        <v>47</v>
      </c>
      <c r="J17" s="111" t="s">
        <v>48</v>
      </c>
      <c r="K17" s="111" t="s">
        <v>22</v>
      </c>
      <c r="L17" s="111" t="s">
        <v>49</v>
      </c>
      <c r="M17" s="111" t="s">
        <v>44</v>
      </c>
      <c r="N17" s="114" t="s">
        <v>46</v>
      </c>
      <c r="O17" s="381" t="s">
        <v>43</v>
      </c>
      <c r="P17" s="382" t="s">
        <v>206</v>
      </c>
      <c r="Q17" s="198" t="s">
        <v>50</v>
      </c>
      <c r="R17" s="373"/>
    </row>
    <row r="18" spans="1:18" ht="11.25" customHeight="1" x14ac:dyDescent="0.15">
      <c r="A18" s="359" t="s">
        <v>27</v>
      </c>
      <c r="B18" s="108">
        <v>5</v>
      </c>
      <c r="C18" s="195">
        <v>10</v>
      </c>
      <c r="D18" s="107">
        <v>3500</v>
      </c>
      <c r="E18" s="108">
        <v>2600</v>
      </c>
      <c r="F18" s="108">
        <v>40</v>
      </c>
      <c r="G18" s="108">
        <v>40</v>
      </c>
      <c r="H18" s="194">
        <v>40</v>
      </c>
      <c r="I18" s="108">
        <v>12</v>
      </c>
      <c r="J18" s="108">
        <v>210</v>
      </c>
      <c r="K18" s="108">
        <v>2300</v>
      </c>
      <c r="L18" s="108">
        <v>10</v>
      </c>
      <c r="M18" s="108">
        <v>10</v>
      </c>
      <c r="N18" s="108">
        <v>10</v>
      </c>
      <c r="O18" s="196">
        <v>330</v>
      </c>
      <c r="P18" s="108">
        <v>380</v>
      </c>
      <c r="Q18" s="194">
        <v>140</v>
      </c>
      <c r="R18" s="373"/>
    </row>
    <row r="19" spans="1:18" ht="11.25" customHeight="1" thickBot="1" x14ac:dyDescent="0.2">
      <c r="A19" s="362" t="s">
        <v>28</v>
      </c>
      <c r="B19" s="383">
        <v>39.5</v>
      </c>
      <c r="C19" s="383">
        <v>75.400000000000006</v>
      </c>
      <c r="D19" s="383">
        <v>1203</v>
      </c>
      <c r="E19" s="383">
        <v>874</v>
      </c>
      <c r="F19" s="384">
        <v>42.7</v>
      </c>
      <c r="G19" s="384">
        <v>42.7</v>
      </c>
      <c r="H19" s="385">
        <v>44.9</v>
      </c>
      <c r="I19" s="383">
        <v>74.900000000000006</v>
      </c>
      <c r="J19" s="383">
        <v>177.1</v>
      </c>
      <c r="K19" s="383">
        <v>779</v>
      </c>
      <c r="L19" s="384">
        <v>38.799999999999997</v>
      </c>
      <c r="M19" s="384">
        <v>39.299999999999997</v>
      </c>
      <c r="N19" s="386">
        <v>41.8</v>
      </c>
      <c r="O19" s="387">
        <v>197.9</v>
      </c>
      <c r="P19" s="384">
        <v>197.7</v>
      </c>
      <c r="Q19" s="388">
        <v>150.1</v>
      </c>
      <c r="R19" s="373"/>
    </row>
    <row r="20" spans="1:18" ht="7.5" customHeight="1" thickBot="1" x14ac:dyDescent="0.2">
      <c r="A20" s="371"/>
      <c r="B20" s="372"/>
      <c r="C20" s="372"/>
      <c r="D20" s="199"/>
      <c r="E20" s="199"/>
      <c r="F20" s="199"/>
      <c r="G20" s="389"/>
      <c r="H20" s="389"/>
      <c r="I20" s="389"/>
      <c r="J20" s="389"/>
      <c r="K20" s="199"/>
      <c r="L20" s="199"/>
      <c r="M20" s="199"/>
      <c r="N20" s="199"/>
      <c r="O20" s="199"/>
      <c r="P20" s="199"/>
      <c r="Q20" s="390"/>
      <c r="R20" s="373"/>
    </row>
    <row r="21" spans="1:18" ht="11.25" customHeight="1" x14ac:dyDescent="0.15">
      <c r="A21" s="371"/>
      <c r="B21" s="554" t="s">
        <v>240</v>
      </c>
      <c r="C21" s="555"/>
      <c r="D21" s="555"/>
      <c r="E21" s="556"/>
      <c r="F21" s="554" t="s">
        <v>241</v>
      </c>
      <c r="G21" s="555"/>
      <c r="H21" s="555"/>
      <c r="I21" s="555"/>
      <c r="J21" s="556"/>
      <c r="K21" s="554" t="s">
        <v>334</v>
      </c>
      <c r="L21" s="555"/>
      <c r="M21" s="555"/>
      <c r="N21" s="555"/>
      <c r="O21" s="555"/>
      <c r="P21" s="555"/>
      <c r="Q21" s="556"/>
      <c r="R21" s="373"/>
    </row>
    <row r="22" spans="1:18" ht="11.25" customHeight="1" thickBot="1" x14ac:dyDescent="0.2">
      <c r="A22" s="371"/>
      <c r="B22" s="352" t="s">
        <v>54</v>
      </c>
      <c r="C22" s="540" t="s">
        <v>243</v>
      </c>
      <c r="D22" s="541"/>
      <c r="E22" s="542"/>
      <c r="F22" s="352" t="s">
        <v>55</v>
      </c>
      <c r="G22" s="353" t="s">
        <v>56</v>
      </c>
      <c r="H22" s="540" t="s">
        <v>244</v>
      </c>
      <c r="I22" s="541"/>
      <c r="J22" s="542"/>
      <c r="K22" s="352" t="s">
        <v>57</v>
      </c>
      <c r="L22" s="353" t="s">
        <v>58</v>
      </c>
      <c r="M22" s="353" t="s">
        <v>59</v>
      </c>
      <c r="N22" s="353" t="s">
        <v>60</v>
      </c>
      <c r="O22" s="540" t="s">
        <v>245</v>
      </c>
      <c r="P22" s="541"/>
      <c r="Q22" s="542"/>
      <c r="R22" s="373"/>
    </row>
    <row r="23" spans="1:18" ht="11.25" customHeight="1" x14ac:dyDescent="0.15">
      <c r="A23" s="354" t="s">
        <v>40</v>
      </c>
      <c r="B23" s="355">
        <v>5.2439999999999998</v>
      </c>
      <c r="C23" s="493">
        <v>7.8540000000000001</v>
      </c>
      <c r="D23" s="494"/>
      <c r="E23" s="548"/>
      <c r="F23" s="355">
        <v>6.1230000000000002</v>
      </c>
      <c r="G23" s="356">
        <v>7.5369999999999999</v>
      </c>
      <c r="H23" s="493">
        <v>6.2469999999999999</v>
      </c>
      <c r="I23" s="494"/>
      <c r="J23" s="548"/>
      <c r="K23" s="355">
        <v>22.713999999999999</v>
      </c>
      <c r="L23" s="356">
        <v>30.123000000000001</v>
      </c>
      <c r="M23" s="391">
        <v>28.058</v>
      </c>
      <c r="N23" s="356">
        <v>33.787999999999997</v>
      </c>
      <c r="O23" s="493">
        <v>39.539000000000001</v>
      </c>
      <c r="P23" s="494"/>
      <c r="Q23" s="548"/>
      <c r="R23" s="392"/>
    </row>
    <row r="24" spans="1:18" ht="11.25" customHeight="1" x14ac:dyDescent="0.15">
      <c r="A24" s="359" t="s">
        <v>12</v>
      </c>
      <c r="B24" s="197" t="s">
        <v>61</v>
      </c>
      <c r="C24" s="111" t="s">
        <v>62</v>
      </c>
      <c r="D24" s="111" t="s">
        <v>63</v>
      </c>
      <c r="E24" s="198" t="s">
        <v>64</v>
      </c>
      <c r="F24" s="197" t="s">
        <v>293</v>
      </c>
      <c r="G24" s="111" t="s">
        <v>294</v>
      </c>
      <c r="H24" s="111" t="s">
        <v>290</v>
      </c>
      <c r="I24" s="111" t="s">
        <v>295</v>
      </c>
      <c r="J24" s="114" t="s">
        <v>23</v>
      </c>
      <c r="K24" s="197" t="s">
        <v>63</v>
      </c>
      <c r="L24" s="111" t="s">
        <v>65</v>
      </c>
      <c r="M24" s="111" t="s">
        <v>46</v>
      </c>
      <c r="N24" s="111" t="s">
        <v>335</v>
      </c>
      <c r="O24" s="111" t="s">
        <v>67</v>
      </c>
      <c r="P24" s="111" t="s">
        <v>68</v>
      </c>
      <c r="Q24" s="198" t="s">
        <v>69</v>
      </c>
      <c r="R24" s="373"/>
    </row>
    <row r="25" spans="1:18" ht="11.25" customHeight="1" x14ac:dyDescent="0.15">
      <c r="A25" s="359" t="s">
        <v>27</v>
      </c>
      <c r="B25" s="196">
        <v>20</v>
      </c>
      <c r="C25" s="108">
        <v>20</v>
      </c>
      <c r="D25" s="108">
        <v>20</v>
      </c>
      <c r="E25" s="194">
        <v>20</v>
      </c>
      <c r="F25" s="196">
        <v>280</v>
      </c>
      <c r="G25" s="108">
        <v>460</v>
      </c>
      <c r="H25" s="108">
        <v>35</v>
      </c>
      <c r="I25" s="108">
        <v>35</v>
      </c>
      <c r="J25" s="131">
        <v>45</v>
      </c>
      <c r="K25" s="196" t="s">
        <v>262</v>
      </c>
      <c r="L25" s="108">
        <v>700</v>
      </c>
      <c r="M25" s="118">
        <v>2400</v>
      </c>
      <c r="N25" s="108">
        <v>1000</v>
      </c>
      <c r="O25" s="108">
        <v>10</v>
      </c>
      <c r="P25" s="108">
        <v>10</v>
      </c>
      <c r="Q25" s="194">
        <v>10</v>
      </c>
      <c r="R25" s="373"/>
    </row>
    <row r="26" spans="1:18" ht="11.25" customHeight="1" thickBot="1" x14ac:dyDescent="0.2">
      <c r="A26" s="362" t="s">
        <v>28</v>
      </c>
      <c r="B26" s="393">
        <v>53.8</v>
      </c>
      <c r="C26" s="394">
        <v>51.2</v>
      </c>
      <c r="D26" s="394">
        <v>52</v>
      </c>
      <c r="E26" s="395">
        <v>52.2</v>
      </c>
      <c r="F26" s="393">
        <v>138.80000000000001</v>
      </c>
      <c r="G26" s="396">
        <v>181.5</v>
      </c>
      <c r="H26" s="394">
        <v>44.7</v>
      </c>
      <c r="I26" s="394">
        <v>46.2</v>
      </c>
      <c r="J26" s="397">
        <v>49.2</v>
      </c>
      <c r="K26" s="398" t="s">
        <v>262</v>
      </c>
      <c r="L26" s="396">
        <v>252</v>
      </c>
      <c r="M26" s="399">
        <v>1511</v>
      </c>
      <c r="N26" s="396">
        <v>696</v>
      </c>
      <c r="O26" s="394">
        <v>29.5</v>
      </c>
      <c r="P26" s="394">
        <v>29.5</v>
      </c>
      <c r="Q26" s="395">
        <v>30</v>
      </c>
      <c r="R26" s="373"/>
    </row>
    <row r="27" spans="1:18" ht="7.5" customHeight="1" thickBot="1" x14ac:dyDescent="0.2">
      <c r="A27" s="371"/>
      <c r="B27" s="389"/>
      <c r="C27" s="389"/>
      <c r="D27" s="389"/>
      <c r="E27" s="199"/>
      <c r="F27" s="199"/>
      <c r="G27" s="199"/>
      <c r="H27" s="389"/>
      <c r="I27" s="199"/>
      <c r="J27" s="199"/>
      <c r="K27" s="199"/>
      <c r="L27" s="199"/>
      <c r="M27" s="199"/>
      <c r="N27" s="199"/>
      <c r="O27" s="199"/>
      <c r="P27" s="199"/>
      <c r="Q27" s="199"/>
      <c r="R27" s="199"/>
    </row>
    <row r="28" spans="1:18" ht="11.25" customHeight="1" x14ac:dyDescent="0.15">
      <c r="A28" s="371"/>
      <c r="B28" s="554" t="s">
        <v>246</v>
      </c>
      <c r="C28" s="555"/>
      <c r="D28" s="555"/>
      <c r="E28" s="555"/>
      <c r="F28" s="556"/>
      <c r="G28" s="554" t="s">
        <v>247</v>
      </c>
      <c r="H28" s="555"/>
      <c r="I28" s="555"/>
      <c r="J28" s="555"/>
      <c r="K28" s="555"/>
      <c r="L28" s="556"/>
      <c r="M28" s="554" t="s">
        <v>248</v>
      </c>
      <c r="N28" s="555"/>
      <c r="O28" s="555"/>
      <c r="P28" s="555"/>
      <c r="Q28" s="556"/>
      <c r="R28" s="199"/>
    </row>
    <row r="29" spans="1:18" ht="11.25" customHeight="1" thickBot="1" x14ac:dyDescent="0.2">
      <c r="A29" s="371"/>
      <c r="B29" s="352" t="s">
        <v>72</v>
      </c>
      <c r="C29" s="353" t="s">
        <v>73</v>
      </c>
      <c r="D29" s="353" t="s">
        <v>74</v>
      </c>
      <c r="E29" s="540" t="s">
        <v>249</v>
      </c>
      <c r="F29" s="542"/>
      <c r="G29" s="352" t="s">
        <v>75</v>
      </c>
      <c r="H29" s="353" t="s">
        <v>76</v>
      </c>
      <c r="I29" s="353" t="s">
        <v>77</v>
      </c>
      <c r="J29" s="540" t="s">
        <v>250</v>
      </c>
      <c r="K29" s="541"/>
      <c r="L29" s="542"/>
      <c r="M29" s="352" t="s">
        <v>78</v>
      </c>
      <c r="N29" s="353" t="s">
        <v>79</v>
      </c>
      <c r="O29" s="540" t="s">
        <v>251</v>
      </c>
      <c r="P29" s="541"/>
      <c r="Q29" s="542"/>
      <c r="R29" s="199"/>
    </row>
    <row r="30" spans="1:18" ht="11.25" customHeight="1" x14ac:dyDescent="0.15">
      <c r="A30" s="400" t="s">
        <v>40</v>
      </c>
      <c r="B30" s="401">
        <v>14.513999999999999</v>
      </c>
      <c r="C30" s="139">
        <v>19.744</v>
      </c>
      <c r="D30" s="139">
        <v>23.536000000000001</v>
      </c>
      <c r="E30" s="497">
        <v>22.917999999999999</v>
      </c>
      <c r="F30" s="567"/>
      <c r="G30" s="401">
        <v>11.73</v>
      </c>
      <c r="H30" s="139">
        <v>13.861000000000001</v>
      </c>
      <c r="I30" s="139">
        <v>23.939</v>
      </c>
      <c r="J30" s="497">
        <v>27.555</v>
      </c>
      <c r="K30" s="568"/>
      <c r="L30" s="567"/>
      <c r="M30" s="401">
        <v>2.1120000000000001</v>
      </c>
      <c r="N30" s="139">
        <v>3.222</v>
      </c>
      <c r="O30" s="497">
        <v>4.9480000000000004</v>
      </c>
      <c r="P30" s="568"/>
      <c r="Q30" s="567"/>
      <c r="R30" s="199"/>
    </row>
    <row r="31" spans="1:18" ht="11.25" customHeight="1" x14ac:dyDescent="0.15">
      <c r="A31" s="402" t="s">
        <v>208</v>
      </c>
      <c r="B31" s="197" t="s">
        <v>80</v>
      </c>
      <c r="C31" s="111" t="s">
        <v>81</v>
      </c>
      <c r="D31" s="111" t="s">
        <v>260</v>
      </c>
      <c r="E31" s="111" t="s">
        <v>82</v>
      </c>
      <c r="F31" s="114" t="s">
        <v>83</v>
      </c>
      <c r="G31" s="197" t="s">
        <v>41</v>
      </c>
      <c r="H31" s="111" t="s">
        <v>84</v>
      </c>
      <c r="I31" s="111" t="s">
        <v>23</v>
      </c>
      <c r="J31" s="111" t="s">
        <v>46</v>
      </c>
      <c r="K31" s="111" t="s">
        <v>85</v>
      </c>
      <c r="L31" s="198" t="s">
        <v>83</v>
      </c>
      <c r="M31" s="197" t="s">
        <v>86</v>
      </c>
      <c r="N31" s="111" t="s">
        <v>47</v>
      </c>
      <c r="O31" s="111" t="s">
        <v>87</v>
      </c>
      <c r="P31" s="111" t="s">
        <v>88</v>
      </c>
      <c r="Q31" s="198" t="s">
        <v>84</v>
      </c>
      <c r="R31" s="199"/>
    </row>
    <row r="32" spans="1:18" ht="11.25" customHeight="1" x14ac:dyDescent="0.15">
      <c r="A32" s="402" t="s">
        <v>27</v>
      </c>
      <c r="B32" s="196">
        <v>30</v>
      </c>
      <c r="C32" s="108">
        <v>40</v>
      </c>
      <c r="D32" s="108">
        <v>30</v>
      </c>
      <c r="E32" s="108">
        <v>8</v>
      </c>
      <c r="F32" s="131">
        <v>8</v>
      </c>
      <c r="G32" s="196">
        <v>8</v>
      </c>
      <c r="H32" s="108">
        <v>400</v>
      </c>
      <c r="I32" s="108">
        <v>2800</v>
      </c>
      <c r="J32" s="108">
        <v>20</v>
      </c>
      <c r="K32" s="108">
        <v>20</v>
      </c>
      <c r="L32" s="194">
        <v>20</v>
      </c>
      <c r="M32" s="196">
        <v>110</v>
      </c>
      <c r="N32" s="108">
        <v>150</v>
      </c>
      <c r="O32" s="108">
        <v>75</v>
      </c>
      <c r="P32" s="108">
        <v>75</v>
      </c>
      <c r="Q32" s="194">
        <v>90</v>
      </c>
      <c r="R32" s="199"/>
    </row>
    <row r="33" spans="1:18" ht="11.25" customHeight="1" thickBot="1" x14ac:dyDescent="0.2">
      <c r="A33" s="403" t="s">
        <v>28</v>
      </c>
      <c r="B33" s="404">
        <v>121.2</v>
      </c>
      <c r="C33" s="383">
        <v>138.30000000000001</v>
      </c>
      <c r="D33" s="383">
        <v>56.7</v>
      </c>
      <c r="E33" s="383">
        <v>26.8</v>
      </c>
      <c r="F33" s="405">
        <v>25.5</v>
      </c>
      <c r="G33" s="404">
        <v>61.9</v>
      </c>
      <c r="H33" s="383">
        <v>268</v>
      </c>
      <c r="I33" s="383">
        <v>1395</v>
      </c>
      <c r="J33" s="383">
        <v>42.2</v>
      </c>
      <c r="K33" s="383">
        <v>40.9</v>
      </c>
      <c r="L33" s="406">
        <v>40.9</v>
      </c>
      <c r="M33" s="396">
        <v>74.099999999999994</v>
      </c>
      <c r="N33" s="396">
        <v>79.2</v>
      </c>
      <c r="O33" s="396">
        <v>71.5</v>
      </c>
      <c r="P33" s="396">
        <v>75.400000000000006</v>
      </c>
      <c r="Q33" s="407">
        <v>79.400000000000006</v>
      </c>
      <c r="R33" s="199"/>
    </row>
    <row r="34" spans="1:18" ht="7.5" customHeight="1" thickBot="1" x14ac:dyDescent="0.2">
      <c r="A34" s="371"/>
      <c r="B34" s="389"/>
      <c r="C34" s="389"/>
      <c r="D34" s="199"/>
      <c r="E34" s="199"/>
      <c r="F34" s="199"/>
      <c r="G34" s="389"/>
      <c r="H34" s="389"/>
      <c r="I34" s="389"/>
      <c r="J34" s="389"/>
      <c r="K34" s="199"/>
      <c r="L34" s="199"/>
      <c r="M34" s="199"/>
      <c r="N34" s="199"/>
      <c r="O34" s="199"/>
      <c r="P34" s="199"/>
      <c r="Q34" s="199"/>
      <c r="R34" s="199"/>
    </row>
    <row r="35" spans="1:18" ht="11.25" customHeight="1" thickBot="1" x14ac:dyDescent="0.2">
      <c r="A35" s="371"/>
      <c r="B35" s="554" t="s">
        <v>252</v>
      </c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60" t="s">
        <v>279</v>
      </c>
      <c r="N35" s="561"/>
      <c r="O35" s="561"/>
      <c r="P35" s="561"/>
      <c r="Q35" s="373"/>
      <c r="R35" s="349"/>
    </row>
    <row r="36" spans="1:18" ht="11.25" customHeight="1" thickBot="1" x14ac:dyDescent="0.2">
      <c r="A36" s="371"/>
      <c r="B36" s="352" t="s">
        <v>90</v>
      </c>
      <c r="C36" s="408" t="s">
        <v>91</v>
      </c>
      <c r="D36" s="353" t="s">
        <v>92</v>
      </c>
      <c r="E36" s="353" t="s">
        <v>93</v>
      </c>
      <c r="F36" s="353" t="s">
        <v>94</v>
      </c>
      <c r="G36" s="540" t="s">
        <v>253</v>
      </c>
      <c r="H36" s="541"/>
      <c r="I36" s="544"/>
      <c r="J36" s="540" t="s">
        <v>254</v>
      </c>
      <c r="K36" s="541"/>
      <c r="L36" s="541"/>
      <c r="M36" s="409" t="s">
        <v>280</v>
      </c>
      <c r="N36" s="410" t="s">
        <v>281</v>
      </c>
      <c r="O36" s="410" t="s">
        <v>282</v>
      </c>
      <c r="P36" s="411" t="s">
        <v>283</v>
      </c>
      <c r="Q36" s="373"/>
      <c r="R36" s="349"/>
    </row>
    <row r="37" spans="1:18" ht="11.25" customHeight="1" x14ac:dyDescent="0.15">
      <c r="A37" s="412" t="s">
        <v>40</v>
      </c>
      <c r="B37" s="138">
        <v>15.612</v>
      </c>
      <c r="C37" s="139">
        <v>18.981999999999999</v>
      </c>
      <c r="D37" s="139">
        <v>23.184999999999999</v>
      </c>
      <c r="E37" s="139">
        <v>23.363</v>
      </c>
      <c r="F37" s="139">
        <v>26.504999999999999</v>
      </c>
      <c r="G37" s="505">
        <v>35.859000000000002</v>
      </c>
      <c r="H37" s="562"/>
      <c r="I37" s="563"/>
      <c r="J37" s="493" t="s">
        <v>262</v>
      </c>
      <c r="K37" s="494"/>
      <c r="L37" s="494"/>
      <c r="M37" s="401" t="s">
        <v>116</v>
      </c>
      <c r="N37" s="139" t="s">
        <v>116</v>
      </c>
      <c r="O37" s="139" t="s">
        <v>116</v>
      </c>
      <c r="P37" s="413" t="s">
        <v>116</v>
      </c>
      <c r="Q37" s="373"/>
      <c r="R37" s="349"/>
    </row>
    <row r="38" spans="1:18" ht="11.25" customHeight="1" x14ac:dyDescent="0.15">
      <c r="A38" s="414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373"/>
      <c r="R38" s="349"/>
    </row>
    <row r="39" spans="1:18" ht="11.25" customHeight="1" x14ac:dyDescent="0.15">
      <c r="A39" s="414" t="s">
        <v>27</v>
      </c>
      <c r="B39" s="107">
        <v>180</v>
      </c>
      <c r="C39" s="108">
        <v>400</v>
      </c>
      <c r="D39" s="108">
        <v>380</v>
      </c>
      <c r="E39" s="108">
        <v>190</v>
      </c>
      <c r="F39" s="108">
        <v>2200</v>
      </c>
      <c r="G39" s="108">
        <v>800</v>
      </c>
      <c r="H39" s="108">
        <v>850</v>
      </c>
      <c r="I39" s="108">
        <v>850</v>
      </c>
      <c r="J39" s="108" t="s">
        <v>262</v>
      </c>
      <c r="K39" s="108" t="s">
        <v>261</v>
      </c>
      <c r="L39" s="131" t="s">
        <v>261</v>
      </c>
      <c r="M39" s="196">
        <v>500</v>
      </c>
      <c r="N39" s="108">
        <v>180</v>
      </c>
      <c r="O39" s="108" t="s">
        <v>262</v>
      </c>
      <c r="P39" s="194" t="s">
        <v>262</v>
      </c>
      <c r="Q39" s="373"/>
      <c r="R39" s="349"/>
    </row>
    <row r="40" spans="1:18" ht="11.25" customHeight="1" thickBot="1" x14ac:dyDescent="0.2">
      <c r="A40" s="415" t="s">
        <v>28</v>
      </c>
      <c r="B40" s="300">
        <v>225</v>
      </c>
      <c r="C40" s="301">
        <v>309</v>
      </c>
      <c r="D40" s="301">
        <v>237</v>
      </c>
      <c r="E40" s="301">
        <v>201</v>
      </c>
      <c r="F40" s="302">
        <v>694</v>
      </c>
      <c r="G40" s="301">
        <v>363</v>
      </c>
      <c r="H40" s="301">
        <v>379</v>
      </c>
      <c r="I40" s="301">
        <v>398</v>
      </c>
      <c r="J40" s="113" t="s">
        <v>261</v>
      </c>
      <c r="K40" s="113" t="s">
        <v>261</v>
      </c>
      <c r="L40" s="132" t="s">
        <v>261</v>
      </c>
      <c r="M40" s="393">
        <v>263</v>
      </c>
      <c r="N40" s="383">
        <v>134.6</v>
      </c>
      <c r="O40" s="383" t="s">
        <v>262</v>
      </c>
      <c r="P40" s="416" t="s">
        <v>262</v>
      </c>
      <c r="Q40" s="373"/>
      <c r="R40" s="349"/>
    </row>
    <row r="41" spans="1:18" ht="7.5" customHeight="1" thickBot="1" x14ac:dyDescent="0.2">
      <c r="A41" s="371"/>
      <c r="B41" s="389"/>
      <c r="C41" s="389"/>
      <c r="D41" s="389"/>
      <c r="E41" s="199"/>
      <c r="F41" s="199"/>
      <c r="G41" s="389"/>
      <c r="H41" s="389"/>
      <c r="I41" s="389"/>
      <c r="J41" s="199"/>
      <c r="K41" s="199"/>
      <c r="L41" s="199"/>
      <c r="M41" s="199"/>
      <c r="N41" s="199"/>
      <c r="O41" s="199"/>
      <c r="P41" s="199"/>
      <c r="Q41" s="199"/>
      <c r="R41" s="373"/>
    </row>
    <row r="42" spans="1:18" ht="11.25" customHeight="1" x14ac:dyDescent="0.15">
      <c r="A42" s="371"/>
      <c r="B42" s="554" t="s">
        <v>255</v>
      </c>
      <c r="C42" s="555"/>
      <c r="D42" s="555"/>
      <c r="E42" s="555"/>
      <c r="F42" s="555"/>
      <c r="G42" s="555"/>
      <c r="H42" s="555"/>
      <c r="I42" s="556"/>
      <c r="J42" s="554" t="s">
        <v>256</v>
      </c>
      <c r="K42" s="555"/>
      <c r="L42" s="555"/>
      <c r="M42" s="555"/>
      <c r="N42" s="556"/>
      <c r="O42" s="199"/>
      <c r="P42" s="199"/>
      <c r="Q42" s="199"/>
      <c r="R42" s="373"/>
    </row>
    <row r="43" spans="1:18" ht="11.25" customHeight="1" thickBot="1" x14ac:dyDescent="0.2">
      <c r="A43" s="371"/>
      <c r="B43" s="352" t="s">
        <v>98</v>
      </c>
      <c r="C43" s="353" t="s">
        <v>99</v>
      </c>
      <c r="D43" s="353" t="s">
        <v>100</v>
      </c>
      <c r="E43" s="353" t="s">
        <v>101</v>
      </c>
      <c r="F43" s="353" t="s">
        <v>102</v>
      </c>
      <c r="G43" s="564" t="s">
        <v>257</v>
      </c>
      <c r="H43" s="565"/>
      <c r="I43" s="566"/>
      <c r="J43" s="352" t="s">
        <v>103</v>
      </c>
      <c r="K43" s="353" t="s">
        <v>104</v>
      </c>
      <c r="L43" s="540" t="s">
        <v>258</v>
      </c>
      <c r="M43" s="541"/>
      <c r="N43" s="542"/>
      <c r="O43" s="199"/>
      <c r="P43" s="199"/>
      <c r="Q43" s="199"/>
      <c r="R43" s="373"/>
    </row>
    <row r="44" spans="1:18" ht="11.25" customHeight="1" x14ac:dyDescent="0.15">
      <c r="A44" s="412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434">
        <v>4.93</v>
      </c>
      <c r="K44" s="356">
        <v>10.595000000000001</v>
      </c>
      <c r="L44" s="493">
        <v>15.093</v>
      </c>
      <c r="M44" s="494"/>
      <c r="N44" s="548"/>
      <c r="O44" s="199"/>
      <c r="P44" s="199"/>
      <c r="Q44" s="199"/>
      <c r="R44" s="373"/>
    </row>
    <row r="45" spans="1:18" ht="11.25" customHeight="1" x14ac:dyDescent="0.15">
      <c r="A45" s="414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109" t="s">
        <v>105</v>
      </c>
      <c r="K45" s="111" t="s">
        <v>294</v>
      </c>
      <c r="L45" s="111" t="s">
        <v>322</v>
      </c>
      <c r="M45" s="111" t="s">
        <v>212</v>
      </c>
      <c r="N45" s="198" t="s">
        <v>296</v>
      </c>
      <c r="O45" s="199"/>
      <c r="P45" s="199"/>
      <c r="Q45" s="199"/>
      <c r="R45" s="373"/>
    </row>
    <row r="46" spans="1:18" ht="11.25" customHeight="1" x14ac:dyDescent="0.15">
      <c r="A46" s="414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12</v>
      </c>
      <c r="K46" s="108">
        <v>10</v>
      </c>
      <c r="L46" s="108">
        <v>15</v>
      </c>
      <c r="M46" s="108">
        <v>15</v>
      </c>
      <c r="N46" s="194">
        <v>25</v>
      </c>
      <c r="O46" s="199"/>
      <c r="P46" s="199"/>
      <c r="Q46" s="199"/>
      <c r="R46" s="373"/>
    </row>
    <row r="47" spans="1:18" ht="11.25" customHeight="1" thickBot="1" x14ac:dyDescent="0.2">
      <c r="A47" s="415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417">
        <v>71.900000000000006</v>
      </c>
      <c r="K47" s="396">
        <v>59.9</v>
      </c>
      <c r="L47" s="396">
        <v>55.6</v>
      </c>
      <c r="M47" s="396">
        <v>54.6</v>
      </c>
      <c r="N47" s="418">
        <v>60.8</v>
      </c>
      <c r="O47" s="199"/>
      <c r="P47" s="199"/>
      <c r="Q47" s="199"/>
      <c r="R47" s="373"/>
    </row>
    <row r="48" spans="1:18" ht="7.5" customHeight="1" thickBot="1" x14ac:dyDescent="0.2">
      <c r="A48" s="371"/>
      <c r="B48" s="389"/>
      <c r="C48" s="38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373"/>
    </row>
    <row r="49" spans="1:18" ht="11.25" customHeight="1" x14ac:dyDescent="0.15">
      <c r="A49" s="371"/>
      <c r="B49" s="554" t="s">
        <v>259</v>
      </c>
      <c r="C49" s="555"/>
      <c r="D49" s="555"/>
      <c r="E49" s="556"/>
      <c r="F49" s="554" t="s">
        <v>109</v>
      </c>
      <c r="G49" s="555"/>
      <c r="H49" s="555"/>
      <c r="I49" s="555"/>
      <c r="J49" s="555"/>
      <c r="K49" s="556"/>
      <c r="L49" s="199"/>
      <c r="M49" s="557" t="s">
        <v>228</v>
      </c>
      <c r="N49" s="558"/>
      <c r="O49" s="558"/>
      <c r="P49" s="558"/>
      <c r="Q49" s="558"/>
      <c r="R49" s="559"/>
    </row>
    <row r="50" spans="1:18" ht="11.25" customHeight="1" thickBot="1" x14ac:dyDescent="0.2">
      <c r="A50" s="371"/>
      <c r="B50" s="352" t="s">
        <v>110</v>
      </c>
      <c r="C50" s="540" t="s">
        <v>285</v>
      </c>
      <c r="D50" s="541"/>
      <c r="E50" s="542"/>
      <c r="F50" s="543" t="s">
        <v>111</v>
      </c>
      <c r="G50" s="541"/>
      <c r="H50" s="544"/>
      <c r="I50" s="540" t="s">
        <v>112</v>
      </c>
      <c r="J50" s="541"/>
      <c r="K50" s="542"/>
      <c r="L50" s="199"/>
      <c r="M50" s="545" t="s">
        <v>229</v>
      </c>
      <c r="N50" s="546"/>
      <c r="O50" s="546"/>
      <c r="P50" s="546"/>
      <c r="Q50" s="546"/>
      <c r="R50" s="547"/>
    </row>
    <row r="51" spans="1:18" ht="11.25" customHeight="1" thickBot="1" x14ac:dyDescent="0.2">
      <c r="A51" s="400" t="s">
        <v>40</v>
      </c>
      <c r="B51" s="355" t="s">
        <v>29</v>
      </c>
      <c r="C51" s="493">
        <v>10.417</v>
      </c>
      <c r="D51" s="494"/>
      <c r="E51" s="548"/>
      <c r="F51" s="549">
        <v>13.874000000000001</v>
      </c>
      <c r="G51" s="494"/>
      <c r="H51" s="550"/>
      <c r="I51" s="493">
        <v>5.9969999999999999</v>
      </c>
      <c r="J51" s="494"/>
      <c r="K51" s="548"/>
      <c r="L51" s="199"/>
      <c r="M51" s="551" t="s">
        <v>263</v>
      </c>
      <c r="N51" s="552"/>
      <c r="O51" s="552"/>
      <c r="P51" s="552"/>
      <c r="Q51" s="552"/>
      <c r="R51" s="553"/>
    </row>
    <row r="52" spans="1:18" ht="11.25" customHeight="1" x14ac:dyDescent="0.15">
      <c r="A52" s="402" t="s">
        <v>12</v>
      </c>
      <c r="B52" s="197" t="s">
        <v>106</v>
      </c>
      <c r="C52" s="111" t="s">
        <v>265</v>
      </c>
      <c r="D52" s="111" t="s">
        <v>21</v>
      </c>
      <c r="E52" s="198" t="s">
        <v>22</v>
      </c>
      <c r="F52" s="197" t="s">
        <v>284</v>
      </c>
      <c r="G52" s="419" t="s">
        <v>113</v>
      </c>
      <c r="H52" s="111" t="s">
        <v>50</v>
      </c>
      <c r="I52" s="111" t="s">
        <v>24</v>
      </c>
      <c r="J52" s="111" t="s">
        <v>114</v>
      </c>
      <c r="K52" s="198" t="s">
        <v>84</v>
      </c>
      <c r="L52" s="199"/>
      <c r="M52" s="460" t="s">
        <v>417</v>
      </c>
      <c r="N52" s="460"/>
      <c r="O52" s="460"/>
      <c r="P52" s="460"/>
      <c r="Q52" s="460"/>
      <c r="R52" s="460"/>
    </row>
    <row r="53" spans="1:18" ht="11.25" customHeight="1" x14ac:dyDescent="0.15">
      <c r="A53" s="402" t="s">
        <v>27</v>
      </c>
      <c r="B53" s="355" t="s">
        <v>29</v>
      </c>
      <c r="C53" s="108">
        <v>140</v>
      </c>
      <c r="D53" s="131">
        <v>130</v>
      </c>
      <c r="E53" s="379" t="s">
        <v>29</v>
      </c>
      <c r="F53" s="107">
        <v>100</v>
      </c>
      <c r="G53" s="107">
        <v>100</v>
      </c>
      <c r="H53" s="107">
        <v>110</v>
      </c>
      <c r="I53" s="108">
        <v>45</v>
      </c>
      <c r="J53" s="108">
        <v>45</v>
      </c>
      <c r="K53" s="194">
        <v>45</v>
      </c>
      <c r="L53" s="19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403" t="s">
        <v>28</v>
      </c>
      <c r="B54" s="363" t="s">
        <v>29</v>
      </c>
      <c r="C54" s="396">
        <v>135.4</v>
      </c>
      <c r="D54" s="396">
        <v>131.80000000000001</v>
      </c>
      <c r="E54" s="407" t="s">
        <v>29</v>
      </c>
      <c r="F54" s="326">
        <v>79.5</v>
      </c>
      <c r="G54" s="417">
        <v>81.400000000000006</v>
      </c>
      <c r="H54" s="420">
        <v>83.3</v>
      </c>
      <c r="I54" s="394">
        <v>52.6</v>
      </c>
      <c r="J54" s="394">
        <v>51.2</v>
      </c>
      <c r="K54" s="395">
        <v>51.4</v>
      </c>
      <c r="L54" s="199"/>
      <c r="M54" s="461"/>
      <c r="N54" s="461"/>
      <c r="O54" s="461"/>
      <c r="P54" s="461"/>
      <c r="Q54" s="461"/>
      <c r="R54" s="461"/>
    </row>
    <row r="55" spans="1:18" ht="23.25" customHeight="1" x14ac:dyDescent="0.15">
      <c r="A55" s="349"/>
      <c r="B55" s="349"/>
      <c r="C55" s="349"/>
      <c r="D55" s="349"/>
      <c r="E55" s="349"/>
      <c r="F55" s="371"/>
      <c r="G55" s="349"/>
      <c r="H55" s="349"/>
      <c r="I55" s="349"/>
      <c r="J55" s="349"/>
      <c r="K55" s="349"/>
      <c r="L55" s="349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96" zoomScaleNormal="96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>
      <c r="A1" s="349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18" ht="11.25" customHeight="1" x14ac:dyDescent="0.1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1.25" customHeight="1" x14ac:dyDescent="0.15">
      <c r="A3" s="349"/>
      <c r="B3" s="349"/>
      <c r="C3" s="349" t="s">
        <v>115</v>
      </c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1.25" customHeight="1" x14ac:dyDescent="0.15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ht="11.25" customHeight="1" x14ac:dyDescent="0.15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</row>
    <row r="6" spans="1:18" ht="11.25" customHeight="1" thickBot="1" x14ac:dyDescent="0.2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</row>
    <row r="7" spans="1:18" ht="11.25" customHeight="1" x14ac:dyDescent="0.15">
      <c r="A7" s="350" t="s">
        <v>0</v>
      </c>
      <c r="B7" s="554" t="s">
        <v>230</v>
      </c>
      <c r="C7" s="572"/>
      <c r="D7" s="572"/>
      <c r="E7" s="572"/>
      <c r="F7" s="572"/>
      <c r="G7" s="573"/>
      <c r="H7" s="554" t="s">
        <v>231</v>
      </c>
      <c r="I7" s="572"/>
      <c r="J7" s="572"/>
      <c r="K7" s="572"/>
      <c r="L7" s="572"/>
      <c r="M7" s="573"/>
      <c r="N7" s="554" t="s">
        <v>232</v>
      </c>
      <c r="O7" s="572"/>
      <c r="P7" s="572"/>
      <c r="Q7" s="572"/>
      <c r="R7" s="573"/>
    </row>
    <row r="8" spans="1:18" ht="11.25" customHeight="1" thickBot="1" x14ac:dyDescent="0.2">
      <c r="A8" s="351">
        <v>44557</v>
      </c>
      <c r="B8" s="352" t="s">
        <v>4</v>
      </c>
      <c r="C8" s="353" t="s">
        <v>5</v>
      </c>
      <c r="D8" s="353" t="s">
        <v>6</v>
      </c>
      <c r="E8" s="540" t="s">
        <v>233</v>
      </c>
      <c r="F8" s="541"/>
      <c r="G8" s="542"/>
      <c r="H8" s="352" t="s">
        <v>7</v>
      </c>
      <c r="I8" s="353" t="s">
        <v>8</v>
      </c>
      <c r="J8" s="353" t="s">
        <v>9</v>
      </c>
      <c r="K8" s="540" t="s">
        <v>234</v>
      </c>
      <c r="L8" s="541"/>
      <c r="M8" s="542"/>
      <c r="N8" s="352" t="s">
        <v>10</v>
      </c>
      <c r="O8" s="353" t="s">
        <v>11</v>
      </c>
      <c r="P8" s="540" t="s">
        <v>286</v>
      </c>
      <c r="Q8" s="541"/>
      <c r="R8" s="542"/>
    </row>
    <row r="9" spans="1:18" ht="11.25" customHeight="1" x14ac:dyDescent="0.15">
      <c r="A9" s="354" t="s">
        <v>289</v>
      </c>
      <c r="B9" s="355" t="s">
        <v>29</v>
      </c>
      <c r="C9" s="356" t="s">
        <v>29</v>
      </c>
      <c r="D9" s="356">
        <v>13.867000000000001</v>
      </c>
      <c r="E9" s="493">
        <v>14.997</v>
      </c>
      <c r="F9" s="494"/>
      <c r="G9" s="548"/>
      <c r="H9" s="435" t="s">
        <v>29</v>
      </c>
      <c r="I9" s="358" t="s">
        <v>29</v>
      </c>
      <c r="J9" s="356">
        <v>11.653</v>
      </c>
      <c r="K9" s="493">
        <v>16.123999999999999</v>
      </c>
      <c r="L9" s="494"/>
      <c r="M9" s="548"/>
      <c r="N9" s="355" t="s">
        <v>29</v>
      </c>
      <c r="O9" s="356">
        <v>16.084</v>
      </c>
      <c r="P9" s="493">
        <v>23.152000000000001</v>
      </c>
      <c r="Q9" s="494"/>
      <c r="R9" s="548"/>
    </row>
    <row r="10" spans="1:18" ht="11.25" customHeight="1" x14ac:dyDescent="0.15">
      <c r="A10" s="359" t="s">
        <v>12</v>
      </c>
      <c r="B10" s="197" t="s">
        <v>13</v>
      </c>
      <c r="C10" s="111" t="s">
        <v>14</v>
      </c>
      <c r="D10" s="111" t="s">
        <v>210</v>
      </c>
      <c r="E10" s="111" t="s">
        <v>16</v>
      </c>
      <c r="F10" s="111" t="s">
        <v>296</v>
      </c>
      <c r="G10" s="198" t="s">
        <v>18</v>
      </c>
      <c r="H10" s="360" t="s">
        <v>19</v>
      </c>
      <c r="I10" s="361" t="s">
        <v>20</v>
      </c>
      <c r="J10" s="111" t="s">
        <v>272</v>
      </c>
      <c r="K10" s="111" t="s">
        <v>290</v>
      </c>
      <c r="L10" s="111" t="s">
        <v>22</v>
      </c>
      <c r="M10" s="198" t="s">
        <v>23</v>
      </c>
      <c r="N10" s="197" t="s">
        <v>24</v>
      </c>
      <c r="O10" s="111" t="s">
        <v>210</v>
      </c>
      <c r="P10" s="111" t="s">
        <v>291</v>
      </c>
      <c r="Q10" s="111" t="s">
        <v>25</v>
      </c>
      <c r="R10" s="198" t="s">
        <v>26</v>
      </c>
    </row>
    <row r="11" spans="1:18" ht="11.25" customHeight="1" x14ac:dyDescent="0.15">
      <c r="A11" s="359" t="s">
        <v>27</v>
      </c>
      <c r="B11" s="196" t="s">
        <v>29</v>
      </c>
      <c r="C11" s="108" t="s">
        <v>29</v>
      </c>
      <c r="D11" s="108">
        <v>800</v>
      </c>
      <c r="E11" s="108">
        <v>700</v>
      </c>
      <c r="F11" s="108">
        <v>700</v>
      </c>
      <c r="G11" s="194">
        <v>700</v>
      </c>
      <c r="H11" s="196" t="s">
        <v>29</v>
      </c>
      <c r="I11" s="108" t="s">
        <v>29</v>
      </c>
      <c r="J11" s="108">
        <v>350</v>
      </c>
      <c r="K11" s="108">
        <v>150</v>
      </c>
      <c r="L11" s="108">
        <v>150</v>
      </c>
      <c r="M11" s="194">
        <v>150</v>
      </c>
      <c r="N11" s="196" t="s">
        <v>316</v>
      </c>
      <c r="O11" s="108">
        <v>150</v>
      </c>
      <c r="P11" s="108">
        <v>90</v>
      </c>
      <c r="Q11" s="108">
        <v>500</v>
      </c>
      <c r="R11" s="194" t="s">
        <v>29</v>
      </c>
    </row>
    <row r="12" spans="1:18" ht="11.25" customHeight="1" thickBot="1" x14ac:dyDescent="0.2">
      <c r="A12" s="362" t="s">
        <v>28</v>
      </c>
      <c r="B12" s="363" t="s">
        <v>29</v>
      </c>
      <c r="C12" s="364" t="s">
        <v>29</v>
      </c>
      <c r="D12" s="365">
        <v>259</v>
      </c>
      <c r="E12" s="366">
        <v>364</v>
      </c>
      <c r="F12" s="366">
        <v>368</v>
      </c>
      <c r="G12" s="367">
        <v>376</v>
      </c>
      <c r="H12" s="368" t="s">
        <v>29</v>
      </c>
      <c r="I12" s="365" t="s">
        <v>29</v>
      </c>
      <c r="J12" s="365">
        <v>168.7</v>
      </c>
      <c r="K12" s="366">
        <v>128.4</v>
      </c>
      <c r="L12" s="366">
        <v>132.1</v>
      </c>
      <c r="M12" s="369">
        <v>136.9</v>
      </c>
      <c r="N12" s="368" t="s">
        <v>29</v>
      </c>
      <c r="O12" s="365">
        <v>88.9</v>
      </c>
      <c r="P12" s="365">
        <v>84.5</v>
      </c>
      <c r="Q12" s="365">
        <v>219</v>
      </c>
      <c r="R12" s="370" t="s">
        <v>29</v>
      </c>
    </row>
    <row r="13" spans="1:18" ht="7.5" customHeight="1" thickBot="1" x14ac:dyDescent="0.2">
      <c r="A13" s="371"/>
      <c r="B13" s="372"/>
      <c r="C13" s="372"/>
      <c r="D13" s="372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373"/>
    </row>
    <row r="14" spans="1:18" ht="11.25" customHeight="1" x14ac:dyDescent="0.15">
      <c r="A14" s="371"/>
      <c r="B14" s="554" t="s">
        <v>292</v>
      </c>
      <c r="C14" s="555"/>
      <c r="D14" s="555"/>
      <c r="E14" s="555"/>
      <c r="F14" s="555"/>
      <c r="G14" s="555"/>
      <c r="H14" s="556"/>
      <c r="I14" s="554" t="s">
        <v>235</v>
      </c>
      <c r="J14" s="555"/>
      <c r="K14" s="555"/>
      <c r="L14" s="555"/>
      <c r="M14" s="555"/>
      <c r="N14" s="556"/>
      <c r="O14" s="554" t="s">
        <v>236</v>
      </c>
      <c r="P14" s="555"/>
      <c r="Q14" s="556"/>
      <c r="R14" s="373"/>
    </row>
    <row r="15" spans="1:18" ht="11.25" customHeight="1" thickBot="1" x14ac:dyDescent="0.2">
      <c r="A15" s="371"/>
      <c r="B15" s="352" t="s">
        <v>33</v>
      </c>
      <c r="C15" s="353" t="s">
        <v>363</v>
      </c>
      <c r="D15" s="353" t="s">
        <v>35</v>
      </c>
      <c r="E15" s="353" t="s">
        <v>36</v>
      </c>
      <c r="F15" s="540" t="s">
        <v>237</v>
      </c>
      <c r="G15" s="541"/>
      <c r="H15" s="542"/>
      <c r="I15" s="352" t="s">
        <v>264</v>
      </c>
      <c r="J15" s="353" t="s">
        <v>287</v>
      </c>
      <c r="K15" s="353" t="s">
        <v>39</v>
      </c>
      <c r="L15" s="540" t="s">
        <v>238</v>
      </c>
      <c r="M15" s="541"/>
      <c r="N15" s="542"/>
      <c r="O15" s="543" t="s">
        <v>239</v>
      </c>
      <c r="P15" s="544"/>
      <c r="Q15" s="374" t="s">
        <v>207</v>
      </c>
      <c r="R15" s="373"/>
    </row>
    <row r="16" spans="1:18" ht="11.25" customHeight="1" x14ac:dyDescent="0.15">
      <c r="A16" s="354" t="s">
        <v>40</v>
      </c>
      <c r="B16" s="356">
        <v>3.778</v>
      </c>
      <c r="C16" s="375">
        <v>9.9309999999999992</v>
      </c>
      <c r="D16" s="436">
        <v>19.22</v>
      </c>
      <c r="E16" s="356">
        <v>21.303999999999998</v>
      </c>
      <c r="F16" s="493">
        <v>22.218</v>
      </c>
      <c r="G16" s="494"/>
      <c r="H16" s="548"/>
      <c r="I16" s="355">
        <v>7.8140000000000001</v>
      </c>
      <c r="J16" s="356">
        <v>16.192</v>
      </c>
      <c r="K16" s="356">
        <v>19.77</v>
      </c>
      <c r="L16" s="569">
        <v>19.867999999999999</v>
      </c>
      <c r="M16" s="570"/>
      <c r="N16" s="571"/>
      <c r="O16" s="549">
        <v>13.638999999999999</v>
      </c>
      <c r="P16" s="550"/>
      <c r="Q16" s="379">
        <v>11.946</v>
      </c>
      <c r="R16" s="373"/>
    </row>
    <row r="17" spans="1:18" ht="11.25" customHeight="1" x14ac:dyDescent="0.15">
      <c r="A17" s="359" t="s">
        <v>12</v>
      </c>
      <c r="B17" s="197" t="s">
        <v>271</v>
      </c>
      <c r="C17" s="380" t="s">
        <v>41</v>
      </c>
      <c r="D17" s="109" t="s">
        <v>323</v>
      </c>
      <c r="E17" s="111" t="s">
        <v>43</v>
      </c>
      <c r="F17" s="111" t="s">
        <v>44</v>
      </c>
      <c r="G17" s="111" t="s">
        <v>45</v>
      </c>
      <c r="H17" s="198" t="s">
        <v>46</v>
      </c>
      <c r="I17" s="197" t="s">
        <v>47</v>
      </c>
      <c r="J17" s="111" t="s">
        <v>48</v>
      </c>
      <c r="K17" s="111" t="s">
        <v>22</v>
      </c>
      <c r="L17" s="111" t="s">
        <v>49</v>
      </c>
      <c r="M17" s="111" t="s">
        <v>44</v>
      </c>
      <c r="N17" s="114" t="s">
        <v>46</v>
      </c>
      <c r="O17" s="381" t="s">
        <v>43</v>
      </c>
      <c r="P17" s="382" t="s">
        <v>206</v>
      </c>
      <c r="Q17" s="198" t="s">
        <v>50</v>
      </c>
      <c r="R17" s="373"/>
    </row>
    <row r="18" spans="1:18" ht="11.25" customHeight="1" x14ac:dyDescent="0.15">
      <c r="A18" s="359" t="s">
        <v>27</v>
      </c>
      <c r="B18" s="108">
        <v>8</v>
      </c>
      <c r="C18" s="195">
        <v>12</v>
      </c>
      <c r="D18" s="107">
        <v>3000</v>
      </c>
      <c r="E18" s="108">
        <v>2500</v>
      </c>
      <c r="F18" s="108">
        <v>35</v>
      </c>
      <c r="G18" s="108">
        <v>35</v>
      </c>
      <c r="H18" s="194">
        <v>45</v>
      </c>
      <c r="I18" s="108">
        <v>25</v>
      </c>
      <c r="J18" s="108">
        <v>220</v>
      </c>
      <c r="K18" s="108">
        <v>2300</v>
      </c>
      <c r="L18" s="108">
        <v>10</v>
      </c>
      <c r="M18" s="108">
        <v>10</v>
      </c>
      <c r="N18" s="108">
        <v>10</v>
      </c>
      <c r="O18" s="196">
        <v>330</v>
      </c>
      <c r="P18" s="108">
        <v>360</v>
      </c>
      <c r="Q18" s="194">
        <v>150</v>
      </c>
      <c r="R18" s="373"/>
    </row>
    <row r="19" spans="1:18" ht="11.25" customHeight="1" thickBot="1" x14ac:dyDescent="0.2">
      <c r="A19" s="362" t="s">
        <v>28</v>
      </c>
      <c r="B19" s="383">
        <v>40.6</v>
      </c>
      <c r="C19" s="383">
        <v>75.3</v>
      </c>
      <c r="D19" s="383">
        <v>1167</v>
      </c>
      <c r="E19" s="383">
        <v>838</v>
      </c>
      <c r="F19" s="384">
        <v>44</v>
      </c>
      <c r="G19" s="384">
        <v>43.7</v>
      </c>
      <c r="H19" s="385">
        <v>44.5</v>
      </c>
      <c r="I19" s="383">
        <v>90.3</v>
      </c>
      <c r="J19" s="383">
        <v>177.1</v>
      </c>
      <c r="K19" s="383">
        <v>751</v>
      </c>
      <c r="L19" s="384">
        <v>38.700000000000003</v>
      </c>
      <c r="M19" s="384">
        <v>40.4</v>
      </c>
      <c r="N19" s="386">
        <v>41.8</v>
      </c>
      <c r="O19" s="387">
        <v>194.6</v>
      </c>
      <c r="P19" s="384">
        <v>192.9</v>
      </c>
      <c r="Q19" s="388">
        <v>145</v>
      </c>
      <c r="R19" s="373"/>
    </row>
    <row r="20" spans="1:18" ht="7.5" customHeight="1" thickBot="1" x14ac:dyDescent="0.2">
      <c r="A20" s="371"/>
      <c r="B20" s="372"/>
      <c r="C20" s="372"/>
      <c r="D20" s="199"/>
      <c r="E20" s="199"/>
      <c r="F20" s="199"/>
      <c r="G20" s="389"/>
      <c r="H20" s="389"/>
      <c r="I20" s="389"/>
      <c r="J20" s="389"/>
      <c r="K20" s="199"/>
      <c r="L20" s="199"/>
      <c r="M20" s="199"/>
      <c r="N20" s="199"/>
      <c r="O20" s="199"/>
      <c r="P20" s="199"/>
      <c r="Q20" s="390"/>
      <c r="R20" s="373"/>
    </row>
    <row r="21" spans="1:18" ht="11.25" customHeight="1" x14ac:dyDescent="0.15">
      <c r="A21" s="371"/>
      <c r="B21" s="554" t="s">
        <v>240</v>
      </c>
      <c r="C21" s="555"/>
      <c r="D21" s="555"/>
      <c r="E21" s="556"/>
      <c r="F21" s="554" t="s">
        <v>241</v>
      </c>
      <c r="G21" s="555"/>
      <c r="H21" s="555"/>
      <c r="I21" s="555"/>
      <c r="J21" s="556"/>
      <c r="K21" s="554" t="s">
        <v>334</v>
      </c>
      <c r="L21" s="555"/>
      <c r="M21" s="555"/>
      <c r="N21" s="555"/>
      <c r="O21" s="555"/>
      <c r="P21" s="555"/>
      <c r="Q21" s="556"/>
      <c r="R21" s="373"/>
    </row>
    <row r="22" spans="1:18" ht="11.25" customHeight="1" thickBot="1" x14ac:dyDescent="0.2">
      <c r="A22" s="371"/>
      <c r="B22" s="352" t="s">
        <v>54</v>
      </c>
      <c r="C22" s="540" t="s">
        <v>243</v>
      </c>
      <c r="D22" s="541"/>
      <c r="E22" s="542"/>
      <c r="F22" s="352" t="s">
        <v>55</v>
      </c>
      <c r="G22" s="353" t="s">
        <v>56</v>
      </c>
      <c r="H22" s="540" t="s">
        <v>244</v>
      </c>
      <c r="I22" s="541"/>
      <c r="J22" s="542"/>
      <c r="K22" s="352" t="s">
        <v>57</v>
      </c>
      <c r="L22" s="353" t="s">
        <v>58</v>
      </c>
      <c r="M22" s="353" t="s">
        <v>59</v>
      </c>
      <c r="N22" s="353" t="s">
        <v>60</v>
      </c>
      <c r="O22" s="540" t="s">
        <v>245</v>
      </c>
      <c r="P22" s="541"/>
      <c r="Q22" s="542"/>
      <c r="R22" s="373"/>
    </row>
    <row r="23" spans="1:18" ht="11.25" customHeight="1" x14ac:dyDescent="0.15">
      <c r="A23" s="354" t="s">
        <v>40</v>
      </c>
      <c r="B23" s="355">
        <v>5.7629999999999999</v>
      </c>
      <c r="C23" s="493">
        <v>8.3759999999999994</v>
      </c>
      <c r="D23" s="494"/>
      <c r="E23" s="548"/>
      <c r="F23" s="355">
        <v>6.1929999999999996</v>
      </c>
      <c r="G23" s="356">
        <v>7.5549999999999997</v>
      </c>
      <c r="H23" s="493">
        <v>6.157</v>
      </c>
      <c r="I23" s="494"/>
      <c r="J23" s="548"/>
      <c r="K23" s="355">
        <v>22.713999999999999</v>
      </c>
      <c r="L23" s="356">
        <v>30.099</v>
      </c>
      <c r="M23" s="391">
        <v>28.081</v>
      </c>
      <c r="N23" s="356">
        <v>33.718000000000004</v>
      </c>
      <c r="O23" s="493">
        <v>39.765000000000001</v>
      </c>
      <c r="P23" s="494"/>
      <c r="Q23" s="548"/>
      <c r="R23" s="392"/>
    </row>
    <row r="24" spans="1:18" ht="11.25" customHeight="1" x14ac:dyDescent="0.15">
      <c r="A24" s="359" t="s">
        <v>12</v>
      </c>
      <c r="B24" s="197" t="s">
        <v>61</v>
      </c>
      <c r="C24" s="111" t="s">
        <v>62</v>
      </c>
      <c r="D24" s="111" t="s">
        <v>63</v>
      </c>
      <c r="E24" s="198" t="s">
        <v>64</v>
      </c>
      <c r="F24" s="197" t="s">
        <v>293</v>
      </c>
      <c r="G24" s="111" t="s">
        <v>294</v>
      </c>
      <c r="H24" s="111" t="s">
        <v>290</v>
      </c>
      <c r="I24" s="111" t="s">
        <v>295</v>
      </c>
      <c r="J24" s="114" t="s">
        <v>23</v>
      </c>
      <c r="K24" s="197" t="s">
        <v>63</v>
      </c>
      <c r="L24" s="111" t="s">
        <v>65</v>
      </c>
      <c r="M24" s="111" t="s">
        <v>46</v>
      </c>
      <c r="N24" s="111" t="s">
        <v>335</v>
      </c>
      <c r="O24" s="111" t="s">
        <v>67</v>
      </c>
      <c r="P24" s="111" t="s">
        <v>68</v>
      </c>
      <c r="Q24" s="198" t="s">
        <v>69</v>
      </c>
      <c r="R24" s="373"/>
    </row>
    <row r="25" spans="1:18" ht="11.25" customHeight="1" x14ac:dyDescent="0.15">
      <c r="A25" s="359" t="s">
        <v>27</v>
      </c>
      <c r="B25" s="196">
        <v>25</v>
      </c>
      <c r="C25" s="108">
        <v>20</v>
      </c>
      <c r="D25" s="108">
        <v>20</v>
      </c>
      <c r="E25" s="194">
        <v>20</v>
      </c>
      <c r="F25" s="196">
        <v>350</v>
      </c>
      <c r="G25" s="108">
        <v>450</v>
      </c>
      <c r="H25" s="108">
        <v>35</v>
      </c>
      <c r="I25" s="108">
        <v>40</v>
      </c>
      <c r="J25" s="131">
        <v>45</v>
      </c>
      <c r="K25" s="196" t="s">
        <v>262</v>
      </c>
      <c r="L25" s="108">
        <v>700</v>
      </c>
      <c r="M25" s="118">
        <v>2600</v>
      </c>
      <c r="N25" s="108">
        <v>2000</v>
      </c>
      <c r="O25" s="108">
        <v>10</v>
      </c>
      <c r="P25" s="108">
        <v>10</v>
      </c>
      <c r="Q25" s="194">
        <v>10</v>
      </c>
      <c r="R25" s="373"/>
    </row>
    <row r="26" spans="1:18" ht="11.25" customHeight="1" thickBot="1" x14ac:dyDescent="0.2">
      <c r="A26" s="362" t="s">
        <v>28</v>
      </c>
      <c r="B26" s="393">
        <v>53.5</v>
      </c>
      <c r="C26" s="394">
        <v>50.6</v>
      </c>
      <c r="D26" s="394">
        <v>52.1</v>
      </c>
      <c r="E26" s="395">
        <v>52.6</v>
      </c>
      <c r="F26" s="393">
        <v>152.80000000000001</v>
      </c>
      <c r="G26" s="396">
        <v>180.3</v>
      </c>
      <c r="H26" s="394">
        <v>46.7</v>
      </c>
      <c r="I26" s="394">
        <v>49.1</v>
      </c>
      <c r="J26" s="397">
        <v>50.2</v>
      </c>
      <c r="K26" s="398" t="s">
        <v>262</v>
      </c>
      <c r="L26" s="396">
        <v>255</v>
      </c>
      <c r="M26" s="399">
        <v>1544</v>
      </c>
      <c r="N26" s="396">
        <v>656</v>
      </c>
      <c r="O26" s="394">
        <v>29.9</v>
      </c>
      <c r="P26" s="394">
        <v>29.4</v>
      </c>
      <c r="Q26" s="395">
        <v>28.6</v>
      </c>
      <c r="R26" s="373"/>
    </row>
    <row r="27" spans="1:18" ht="7.5" customHeight="1" thickBot="1" x14ac:dyDescent="0.2">
      <c r="A27" s="371"/>
      <c r="B27" s="389"/>
      <c r="C27" s="389"/>
      <c r="D27" s="389"/>
      <c r="E27" s="199"/>
      <c r="F27" s="199"/>
      <c r="G27" s="199"/>
      <c r="H27" s="389"/>
      <c r="I27" s="199"/>
      <c r="J27" s="199"/>
      <c r="K27" s="199"/>
      <c r="L27" s="199"/>
      <c r="M27" s="199"/>
      <c r="N27" s="199"/>
      <c r="O27" s="199"/>
      <c r="P27" s="199"/>
      <c r="Q27" s="199"/>
      <c r="R27" s="199"/>
    </row>
    <row r="28" spans="1:18" ht="11.25" customHeight="1" x14ac:dyDescent="0.15">
      <c r="A28" s="371"/>
      <c r="B28" s="554" t="s">
        <v>246</v>
      </c>
      <c r="C28" s="555"/>
      <c r="D28" s="555"/>
      <c r="E28" s="555"/>
      <c r="F28" s="556"/>
      <c r="G28" s="554" t="s">
        <v>247</v>
      </c>
      <c r="H28" s="555"/>
      <c r="I28" s="555"/>
      <c r="J28" s="555"/>
      <c r="K28" s="555"/>
      <c r="L28" s="556"/>
      <c r="M28" s="554" t="s">
        <v>248</v>
      </c>
      <c r="N28" s="555"/>
      <c r="O28" s="555"/>
      <c r="P28" s="555"/>
      <c r="Q28" s="556"/>
      <c r="R28" s="199"/>
    </row>
    <row r="29" spans="1:18" ht="11.25" customHeight="1" thickBot="1" x14ac:dyDescent="0.2">
      <c r="A29" s="371"/>
      <c r="B29" s="352" t="s">
        <v>72</v>
      </c>
      <c r="C29" s="353" t="s">
        <v>73</v>
      </c>
      <c r="D29" s="353" t="s">
        <v>74</v>
      </c>
      <c r="E29" s="540" t="s">
        <v>249</v>
      </c>
      <c r="F29" s="542"/>
      <c r="G29" s="352" t="s">
        <v>75</v>
      </c>
      <c r="H29" s="353" t="s">
        <v>76</v>
      </c>
      <c r="I29" s="353" t="s">
        <v>77</v>
      </c>
      <c r="J29" s="540" t="s">
        <v>250</v>
      </c>
      <c r="K29" s="541"/>
      <c r="L29" s="542"/>
      <c r="M29" s="352" t="s">
        <v>78</v>
      </c>
      <c r="N29" s="353" t="s">
        <v>79</v>
      </c>
      <c r="O29" s="540" t="s">
        <v>251</v>
      </c>
      <c r="P29" s="541"/>
      <c r="Q29" s="542"/>
      <c r="R29" s="199"/>
    </row>
    <row r="30" spans="1:18" ht="11.25" customHeight="1" x14ac:dyDescent="0.15">
      <c r="A30" s="400" t="s">
        <v>40</v>
      </c>
      <c r="B30" s="401">
        <v>14.585000000000001</v>
      </c>
      <c r="C30" s="139">
        <v>19.774999999999999</v>
      </c>
      <c r="D30" s="139">
        <v>23.573</v>
      </c>
      <c r="E30" s="497">
        <v>22.788</v>
      </c>
      <c r="F30" s="567"/>
      <c r="G30" s="401">
        <v>11.75</v>
      </c>
      <c r="H30" s="139">
        <v>13.848000000000001</v>
      </c>
      <c r="I30" s="139">
        <v>23.978000000000002</v>
      </c>
      <c r="J30" s="497">
        <v>27.949000000000002</v>
      </c>
      <c r="K30" s="568"/>
      <c r="L30" s="567"/>
      <c r="M30" s="401">
        <v>2.456</v>
      </c>
      <c r="N30" s="139">
        <v>3.4319999999999999</v>
      </c>
      <c r="O30" s="497">
        <v>5.6079999999999997</v>
      </c>
      <c r="P30" s="568"/>
      <c r="Q30" s="567"/>
      <c r="R30" s="199"/>
    </row>
    <row r="31" spans="1:18" ht="11.25" customHeight="1" x14ac:dyDescent="0.15">
      <c r="A31" s="402" t="s">
        <v>208</v>
      </c>
      <c r="B31" s="197" t="s">
        <v>80</v>
      </c>
      <c r="C31" s="111" t="s">
        <v>81</v>
      </c>
      <c r="D31" s="111" t="s">
        <v>260</v>
      </c>
      <c r="E31" s="111" t="s">
        <v>82</v>
      </c>
      <c r="F31" s="114" t="s">
        <v>83</v>
      </c>
      <c r="G31" s="197" t="s">
        <v>41</v>
      </c>
      <c r="H31" s="111" t="s">
        <v>84</v>
      </c>
      <c r="I31" s="111" t="s">
        <v>23</v>
      </c>
      <c r="J31" s="111" t="s">
        <v>46</v>
      </c>
      <c r="K31" s="111" t="s">
        <v>85</v>
      </c>
      <c r="L31" s="198" t="s">
        <v>83</v>
      </c>
      <c r="M31" s="197" t="s">
        <v>86</v>
      </c>
      <c r="N31" s="111" t="s">
        <v>47</v>
      </c>
      <c r="O31" s="111" t="s">
        <v>87</v>
      </c>
      <c r="P31" s="111" t="s">
        <v>88</v>
      </c>
      <c r="Q31" s="198" t="s">
        <v>84</v>
      </c>
      <c r="R31" s="199"/>
    </row>
    <row r="32" spans="1:18" ht="11.25" customHeight="1" x14ac:dyDescent="0.15">
      <c r="A32" s="402" t="s">
        <v>27</v>
      </c>
      <c r="B32" s="196">
        <v>25</v>
      </c>
      <c r="C32" s="108">
        <v>40</v>
      </c>
      <c r="D32" s="108">
        <v>25</v>
      </c>
      <c r="E32" s="108">
        <v>8</v>
      </c>
      <c r="F32" s="131">
        <v>8</v>
      </c>
      <c r="G32" s="196">
        <v>10</v>
      </c>
      <c r="H32" s="108">
        <v>350</v>
      </c>
      <c r="I32" s="108">
        <v>2600</v>
      </c>
      <c r="J32" s="108">
        <v>20</v>
      </c>
      <c r="K32" s="108">
        <v>15</v>
      </c>
      <c r="L32" s="194">
        <v>12</v>
      </c>
      <c r="M32" s="196">
        <v>100</v>
      </c>
      <c r="N32" s="108">
        <v>130</v>
      </c>
      <c r="O32" s="108">
        <v>80</v>
      </c>
      <c r="P32" s="108">
        <v>90</v>
      </c>
      <c r="Q32" s="194">
        <v>75</v>
      </c>
      <c r="R32" s="199"/>
    </row>
    <row r="33" spans="1:18" ht="11.25" customHeight="1" thickBot="1" x14ac:dyDescent="0.2">
      <c r="A33" s="403" t="s">
        <v>28</v>
      </c>
      <c r="B33" s="404">
        <v>113.8</v>
      </c>
      <c r="C33" s="383">
        <v>134.9</v>
      </c>
      <c r="D33" s="383">
        <v>55.3</v>
      </c>
      <c r="E33" s="383">
        <v>26.6</v>
      </c>
      <c r="F33" s="405">
        <v>27.2</v>
      </c>
      <c r="G33" s="404">
        <v>63.1</v>
      </c>
      <c r="H33" s="383">
        <v>227</v>
      </c>
      <c r="I33" s="383">
        <v>1323</v>
      </c>
      <c r="J33" s="383">
        <v>41.2</v>
      </c>
      <c r="K33" s="383">
        <v>41</v>
      </c>
      <c r="L33" s="406">
        <v>40.799999999999997</v>
      </c>
      <c r="M33" s="396">
        <v>80.2</v>
      </c>
      <c r="N33" s="396">
        <v>80.3</v>
      </c>
      <c r="O33" s="396">
        <v>77.400000000000006</v>
      </c>
      <c r="P33" s="396">
        <v>75.099999999999994</v>
      </c>
      <c r="Q33" s="407">
        <v>74.2</v>
      </c>
      <c r="R33" s="199"/>
    </row>
    <row r="34" spans="1:18" ht="7.5" customHeight="1" thickBot="1" x14ac:dyDescent="0.2">
      <c r="A34" s="371"/>
      <c r="B34" s="389"/>
      <c r="C34" s="389"/>
      <c r="D34" s="199"/>
      <c r="E34" s="199"/>
      <c r="F34" s="199"/>
      <c r="G34" s="389"/>
      <c r="H34" s="389"/>
      <c r="I34" s="389"/>
      <c r="J34" s="389"/>
      <c r="K34" s="199"/>
      <c r="L34" s="199"/>
      <c r="M34" s="199"/>
      <c r="N34" s="199"/>
      <c r="O34" s="199"/>
      <c r="P34" s="199"/>
      <c r="Q34" s="199"/>
      <c r="R34" s="199"/>
    </row>
    <row r="35" spans="1:18" ht="11.25" customHeight="1" thickBot="1" x14ac:dyDescent="0.2">
      <c r="A35" s="371"/>
      <c r="B35" s="554" t="s">
        <v>252</v>
      </c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60" t="s">
        <v>279</v>
      </c>
      <c r="N35" s="561"/>
      <c r="O35" s="561"/>
      <c r="P35" s="561"/>
      <c r="Q35" s="373"/>
      <c r="R35" s="349"/>
    </row>
    <row r="36" spans="1:18" ht="11.25" customHeight="1" thickBot="1" x14ac:dyDescent="0.2">
      <c r="A36" s="371"/>
      <c r="B36" s="352" t="s">
        <v>90</v>
      </c>
      <c r="C36" s="408" t="s">
        <v>91</v>
      </c>
      <c r="D36" s="353" t="s">
        <v>92</v>
      </c>
      <c r="E36" s="353" t="s">
        <v>93</v>
      </c>
      <c r="F36" s="353" t="s">
        <v>94</v>
      </c>
      <c r="G36" s="540" t="s">
        <v>253</v>
      </c>
      <c r="H36" s="541"/>
      <c r="I36" s="544"/>
      <c r="J36" s="540" t="s">
        <v>254</v>
      </c>
      <c r="K36" s="541"/>
      <c r="L36" s="541"/>
      <c r="M36" s="409" t="s">
        <v>280</v>
      </c>
      <c r="N36" s="410" t="s">
        <v>281</v>
      </c>
      <c r="O36" s="410" t="s">
        <v>282</v>
      </c>
      <c r="P36" s="411" t="s">
        <v>283</v>
      </c>
      <c r="Q36" s="373"/>
      <c r="R36" s="349"/>
    </row>
    <row r="37" spans="1:18" ht="11.25" customHeight="1" x14ac:dyDescent="0.15">
      <c r="A37" s="412" t="s">
        <v>40</v>
      </c>
      <c r="B37" s="138">
        <v>16.538</v>
      </c>
      <c r="C37" s="139">
        <v>19.715</v>
      </c>
      <c r="D37" s="139">
        <v>23.3</v>
      </c>
      <c r="E37" s="139">
        <v>23.475000000000001</v>
      </c>
      <c r="F37" s="139">
        <v>26.547999999999998</v>
      </c>
      <c r="G37" s="505">
        <v>35.972999999999999</v>
      </c>
      <c r="H37" s="562"/>
      <c r="I37" s="563"/>
      <c r="J37" s="493" t="s">
        <v>262</v>
      </c>
      <c r="K37" s="494"/>
      <c r="L37" s="494"/>
      <c r="M37" s="401" t="s">
        <v>116</v>
      </c>
      <c r="N37" s="139" t="s">
        <v>116</v>
      </c>
      <c r="O37" s="139" t="s">
        <v>116</v>
      </c>
      <c r="P37" s="413" t="s">
        <v>116</v>
      </c>
      <c r="Q37" s="373"/>
      <c r="R37" s="349"/>
    </row>
    <row r="38" spans="1:18" ht="11.25" customHeight="1" x14ac:dyDescent="0.15">
      <c r="A38" s="414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352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197" t="s">
        <v>116</v>
      </c>
      <c r="N38" s="111" t="s">
        <v>116</v>
      </c>
      <c r="O38" s="111" t="s">
        <v>116</v>
      </c>
      <c r="P38" s="198" t="s">
        <v>116</v>
      </c>
      <c r="Q38" s="373"/>
      <c r="R38" s="349"/>
    </row>
    <row r="39" spans="1:18" ht="11.25" customHeight="1" x14ac:dyDescent="0.15">
      <c r="A39" s="414" t="s">
        <v>27</v>
      </c>
      <c r="B39" s="107">
        <v>250</v>
      </c>
      <c r="C39" s="108">
        <v>550</v>
      </c>
      <c r="D39" s="108">
        <v>400</v>
      </c>
      <c r="E39" s="108">
        <v>180</v>
      </c>
      <c r="F39" s="108">
        <v>2100</v>
      </c>
      <c r="G39" s="108">
        <v>750</v>
      </c>
      <c r="H39" s="108">
        <v>850</v>
      </c>
      <c r="I39" s="108">
        <v>1000</v>
      </c>
      <c r="J39" s="108" t="s">
        <v>262</v>
      </c>
      <c r="K39" s="108" t="s">
        <v>261</v>
      </c>
      <c r="L39" s="131" t="s">
        <v>261</v>
      </c>
      <c r="M39" s="196">
        <v>480</v>
      </c>
      <c r="N39" s="108">
        <v>190</v>
      </c>
      <c r="O39" s="108" t="s">
        <v>262</v>
      </c>
      <c r="P39" s="194" t="s">
        <v>262</v>
      </c>
      <c r="Q39" s="373"/>
      <c r="R39" s="349"/>
    </row>
    <row r="40" spans="1:18" ht="11.25" customHeight="1" thickBot="1" x14ac:dyDescent="0.2">
      <c r="A40" s="415" t="s">
        <v>28</v>
      </c>
      <c r="B40" s="300">
        <v>256</v>
      </c>
      <c r="C40" s="301">
        <v>361</v>
      </c>
      <c r="D40" s="301">
        <v>285</v>
      </c>
      <c r="E40" s="301">
        <v>201</v>
      </c>
      <c r="F40" s="302">
        <v>705</v>
      </c>
      <c r="G40" s="301">
        <v>328</v>
      </c>
      <c r="H40" s="301">
        <v>370</v>
      </c>
      <c r="I40" s="301">
        <v>394</v>
      </c>
      <c r="J40" s="113" t="s">
        <v>261</v>
      </c>
      <c r="K40" s="113" t="s">
        <v>261</v>
      </c>
      <c r="L40" s="132" t="s">
        <v>261</v>
      </c>
      <c r="M40" s="393">
        <v>263</v>
      </c>
      <c r="N40" s="383">
        <v>140.9</v>
      </c>
      <c r="O40" s="383" t="s">
        <v>262</v>
      </c>
      <c r="P40" s="416" t="s">
        <v>262</v>
      </c>
      <c r="Q40" s="373"/>
      <c r="R40" s="349"/>
    </row>
    <row r="41" spans="1:18" ht="7.5" customHeight="1" thickBot="1" x14ac:dyDescent="0.2">
      <c r="A41" s="371"/>
      <c r="B41" s="389"/>
      <c r="C41" s="389"/>
      <c r="D41" s="389"/>
      <c r="E41" s="199"/>
      <c r="F41" s="199"/>
      <c r="G41" s="389"/>
      <c r="H41" s="389"/>
      <c r="I41" s="389"/>
      <c r="J41" s="199"/>
      <c r="K41" s="199"/>
      <c r="L41" s="199"/>
      <c r="M41" s="199"/>
      <c r="N41" s="199"/>
      <c r="O41" s="199"/>
      <c r="P41" s="199"/>
      <c r="Q41" s="199"/>
      <c r="R41" s="373"/>
    </row>
    <row r="42" spans="1:18" ht="11.25" customHeight="1" x14ac:dyDescent="0.15">
      <c r="A42" s="371"/>
      <c r="B42" s="554" t="s">
        <v>255</v>
      </c>
      <c r="C42" s="555"/>
      <c r="D42" s="555"/>
      <c r="E42" s="555"/>
      <c r="F42" s="555"/>
      <c r="G42" s="555"/>
      <c r="H42" s="555"/>
      <c r="I42" s="556"/>
      <c r="J42" s="554" t="s">
        <v>256</v>
      </c>
      <c r="K42" s="555"/>
      <c r="L42" s="555"/>
      <c r="M42" s="555"/>
      <c r="N42" s="556"/>
      <c r="O42" s="199"/>
      <c r="P42" s="199"/>
      <c r="Q42" s="199"/>
      <c r="R42" s="373"/>
    </row>
    <row r="43" spans="1:18" ht="11.25" customHeight="1" thickBot="1" x14ac:dyDescent="0.2">
      <c r="A43" s="371"/>
      <c r="B43" s="352" t="s">
        <v>98</v>
      </c>
      <c r="C43" s="353" t="s">
        <v>99</v>
      </c>
      <c r="D43" s="353" t="s">
        <v>100</v>
      </c>
      <c r="E43" s="353" t="s">
        <v>101</v>
      </c>
      <c r="F43" s="353" t="s">
        <v>102</v>
      </c>
      <c r="G43" s="564" t="s">
        <v>257</v>
      </c>
      <c r="H43" s="565"/>
      <c r="I43" s="566"/>
      <c r="J43" s="352" t="s">
        <v>103</v>
      </c>
      <c r="K43" s="353" t="s">
        <v>104</v>
      </c>
      <c r="L43" s="540" t="s">
        <v>258</v>
      </c>
      <c r="M43" s="541"/>
      <c r="N43" s="542"/>
      <c r="O43" s="199"/>
      <c r="P43" s="199"/>
      <c r="Q43" s="199"/>
      <c r="R43" s="373"/>
    </row>
    <row r="44" spans="1:18" ht="11.25" customHeight="1" x14ac:dyDescent="0.15">
      <c r="A44" s="412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436">
        <v>4.9470000000000001</v>
      </c>
      <c r="K44" s="356">
        <v>10.695</v>
      </c>
      <c r="L44" s="493">
        <v>15.59</v>
      </c>
      <c r="M44" s="494"/>
      <c r="N44" s="548"/>
      <c r="O44" s="199"/>
      <c r="P44" s="199"/>
      <c r="Q44" s="199"/>
      <c r="R44" s="373"/>
    </row>
    <row r="45" spans="1:18" ht="11.25" customHeight="1" x14ac:dyDescent="0.15">
      <c r="A45" s="414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109" t="s">
        <v>105</v>
      </c>
      <c r="K45" s="111" t="s">
        <v>294</v>
      </c>
      <c r="L45" s="111" t="s">
        <v>322</v>
      </c>
      <c r="M45" s="111" t="s">
        <v>212</v>
      </c>
      <c r="N45" s="198" t="s">
        <v>296</v>
      </c>
      <c r="O45" s="199"/>
      <c r="P45" s="199"/>
      <c r="Q45" s="199"/>
      <c r="R45" s="373"/>
    </row>
    <row r="46" spans="1:18" ht="11.25" customHeight="1" x14ac:dyDescent="0.15">
      <c r="A46" s="414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107">
        <v>15</v>
      </c>
      <c r="K46" s="108">
        <v>12</v>
      </c>
      <c r="L46" s="108">
        <v>12</v>
      </c>
      <c r="M46" s="108">
        <v>20</v>
      </c>
      <c r="N46" s="194">
        <v>25</v>
      </c>
      <c r="O46" s="199"/>
      <c r="P46" s="199"/>
      <c r="Q46" s="199"/>
      <c r="R46" s="373"/>
    </row>
    <row r="47" spans="1:18" ht="11.25" customHeight="1" thickBot="1" x14ac:dyDescent="0.2">
      <c r="A47" s="415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417">
        <v>71.5</v>
      </c>
      <c r="K47" s="396">
        <v>57.5</v>
      </c>
      <c r="L47" s="396">
        <v>54.6</v>
      </c>
      <c r="M47" s="396">
        <v>55.3</v>
      </c>
      <c r="N47" s="418">
        <v>62.4</v>
      </c>
      <c r="O47" s="199"/>
      <c r="P47" s="199"/>
      <c r="Q47" s="199"/>
      <c r="R47" s="373"/>
    </row>
    <row r="48" spans="1:18" ht="7.5" customHeight="1" thickBot="1" x14ac:dyDescent="0.2">
      <c r="A48" s="371"/>
      <c r="B48" s="389"/>
      <c r="C48" s="38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373"/>
    </row>
    <row r="49" spans="1:18" ht="11.25" customHeight="1" x14ac:dyDescent="0.15">
      <c r="A49" s="371"/>
      <c r="B49" s="554" t="s">
        <v>259</v>
      </c>
      <c r="C49" s="555"/>
      <c r="D49" s="555"/>
      <c r="E49" s="556"/>
      <c r="F49" s="554" t="s">
        <v>109</v>
      </c>
      <c r="G49" s="555"/>
      <c r="H49" s="555"/>
      <c r="I49" s="555"/>
      <c r="J49" s="555"/>
      <c r="K49" s="556"/>
      <c r="L49" s="199"/>
      <c r="M49" s="557" t="s">
        <v>228</v>
      </c>
      <c r="N49" s="558"/>
      <c r="O49" s="558"/>
      <c r="P49" s="558"/>
      <c r="Q49" s="558"/>
      <c r="R49" s="559"/>
    </row>
    <row r="50" spans="1:18" ht="11.25" customHeight="1" thickBot="1" x14ac:dyDescent="0.2">
      <c r="A50" s="371"/>
      <c r="B50" s="352" t="s">
        <v>110</v>
      </c>
      <c r="C50" s="540" t="s">
        <v>285</v>
      </c>
      <c r="D50" s="541"/>
      <c r="E50" s="542"/>
      <c r="F50" s="543" t="s">
        <v>111</v>
      </c>
      <c r="G50" s="541"/>
      <c r="H50" s="544"/>
      <c r="I50" s="540" t="s">
        <v>112</v>
      </c>
      <c r="J50" s="541"/>
      <c r="K50" s="542"/>
      <c r="L50" s="199"/>
      <c r="M50" s="545" t="s">
        <v>229</v>
      </c>
      <c r="N50" s="546"/>
      <c r="O50" s="546"/>
      <c r="P50" s="546"/>
      <c r="Q50" s="546"/>
      <c r="R50" s="547"/>
    </row>
    <row r="51" spans="1:18" ht="11.25" customHeight="1" thickBot="1" x14ac:dyDescent="0.2">
      <c r="A51" s="400" t="s">
        <v>40</v>
      </c>
      <c r="B51" s="355" t="s">
        <v>29</v>
      </c>
      <c r="C51" s="493">
        <v>10.28</v>
      </c>
      <c r="D51" s="494"/>
      <c r="E51" s="548"/>
      <c r="F51" s="549">
        <v>13.441000000000001</v>
      </c>
      <c r="G51" s="494"/>
      <c r="H51" s="550"/>
      <c r="I51" s="493">
        <v>5.9180000000000001</v>
      </c>
      <c r="J51" s="494"/>
      <c r="K51" s="548"/>
      <c r="L51" s="199"/>
      <c r="M51" s="551" t="s">
        <v>263</v>
      </c>
      <c r="N51" s="552"/>
      <c r="O51" s="552"/>
      <c r="P51" s="552"/>
      <c r="Q51" s="552"/>
      <c r="R51" s="553"/>
    </row>
    <row r="52" spans="1:18" ht="11.25" customHeight="1" x14ac:dyDescent="0.15">
      <c r="A52" s="402" t="s">
        <v>12</v>
      </c>
      <c r="B52" s="197" t="s">
        <v>106</v>
      </c>
      <c r="C52" s="111" t="s">
        <v>265</v>
      </c>
      <c r="D52" s="111" t="s">
        <v>21</v>
      </c>
      <c r="E52" s="198" t="s">
        <v>22</v>
      </c>
      <c r="F52" s="197" t="s">
        <v>284</v>
      </c>
      <c r="G52" s="419" t="s">
        <v>113</v>
      </c>
      <c r="H52" s="111" t="s">
        <v>50</v>
      </c>
      <c r="I52" s="111" t="s">
        <v>24</v>
      </c>
      <c r="J52" s="111" t="s">
        <v>114</v>
      </c>
      <c r="K52" s="198" t="s">
        <v>84</v>
      </c>
      <c r="L52" s="199"/>
      <c r="M52" s="460" t="s">
        <v>417</v>
      </c>
      <c r="N52" s="460"/>
      <c r="O52" s="460"/>
      <c r="P52" s="460"/>
      <c r="Q52" s="460"/>
      <c r="R52" s="460"/>
    </row>
    <row r="53" spans="1:18" ht="11.25" customHeight="1" x14ac:dyDescent="0.15">
      <c r="A53" s="402" t="s">
        <v>27</v>
      </c>
      <c r="B53" s="355" t="s">
        <v>29</v>
      </c>
      <c r="C53" s="108">
        <v>120</v>
      </c>
      <c r="D53" s="131">
        <v>140</v>
      </c>
      <c r="E53" s="379" t="s">
        <v>29</v>
      </c>
      <c r="F53" s="107">
        <v>100</v>
      </c>
      <c r="G53" s="107">
        <v>120</v>
      </c>
      <c r="H53" s="107">
        <v>110</v>
      </c>
      <c r="I53" s="108">
        <v>45</v>
      </c>
      <c r="J53" s="108">
        <v>50</v>
      </c>
      <c r="K53" s="194">
        <v>45</v>
      </c>
      <c r="L53" s="19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403" t="s">
        <v>28</v>
      </c>
      <c r="B54" s="363" t="s">
        <v>29</v>
      </c>
      <c r="C54" s="396">
        <v>130.80000000000001</v>
      </c>
      <c r="D54" s="396">
        <v>131.69999999999999</v>
      </c>
      <c r="E54" s="407" t="s">
        <v>29</v>
      </c>
      <c r="F54" s="326">
        <v>81.400000000000006</v>
      </c>
      <c r="G54" s="417">
        <v>89.1</v>
      </c>
      <c r="H54" s="420">
        <v>89.3</v>
      </c>
      <c r="I54" s="394">
        <v>51.5</v>
      </c>
      <c r="J54" s="394">
        <v>50.7</v>
      </c>
      <c r="K54" s="395">
        <v>50.7</v>
      </c>
      <c r="L54" s="199"/>
      <c r="M54" s="461"/>
      <c r="N54" s="461"/>
      <c r="O54" s="461"/>
      <c r="P54" s="461"/>
      <c r="Q54" s="461"/>
      <c r="R54" s="461"/>
    </row>
    <row r="55" spans="1:18" ht="23.25" customHeight="1" x14ac:dyDescent="0.15">
      <c r="A55" s="349"/>
      <c r="B55" s="349"/>
      <c r="C55" s="349"/>
      <c r="D55" s="349"/>
      <c r="E55" s="349"/>
      <c r="F55" s="371"/>
      <c r="G55" s="349"/>
      <c r="H55" s="349"/>
      <c r="I55" s="349"/>
      <c r="J55" s="349"/>
      <c r="K55" s="349"/>
      <c r="L55" s="349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44221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17.532</v>
      </c>
      <c r="E9" s="468">
        <v>22.154</v>
      </c>
      <c r="F9" s="469"/>
      <c r="G9" s="470"/>
      <c r="H9" s="149" t="s">
        <v>29</v>
      </c>
      <c r="I9" s="76" t="s">
        <v>29</v>
      </c>
      <c r="J9" s="74">
        <v>13.465</v>
      </c>
      <c r="K9" s="468">
        <v>19.039000000000001</v>
      </c>
      <c r="L9" s="469"/>
      <c r="M9" s="470"/>
      <c r="N9" s="73" t="s">
        <v>29</v>
      </c>
      <c r="O9" s="74">
        <v>16.651</v>
      </c>
      <c r="P9" s="468">
        <v>24.443999999999999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17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15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38">
        <v>900</v>
      </c>
      <c r="E11" s="38">
        <v>320</v>
      </c>
      <c r="F11" s="38">
        <v>320</v>
      </c>
      <c r="G11" s="43">
        <v>320</v>
      </c>
      <c r="H11" s="37" t="s">
        <v>29</v>
      </c>
      <c r="I11" s="38" t="s">
        <v>29</v>
      </c>
      <c r="J11" s="38">
        <v>350</v>
      </c>
      <c r="K11" s="38">
        <v>150</v>
      </c>
      <c r="L11" s="38">
        <v>160</v>
      </c>
      <c r="M11" s="43">
        <v>160</v>
      </c>
      <c r="N11" s="37" t="s">
        <v>29</v>
      </c>
      <c r="O11" s="38">
        <v>150</v>
      </c>
      <c r="P11" s="38">
        <v>190</v>
      </c>
      <c r="Q11" s="38">
        <v>100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38.200000000000003</v>
      </c>
      <c r="E12" s="90">
        <v>38.700000000000003</v>
      </c>
      <c r="F12" s="90">
        <v>40.6</v>
      </c>
      <c r="G12" s="137">
        <v>41.2</v>
      </c>
      <c r="H12" s="44" t="s">
        <v>29</v>
      </c>
      <c r="I12" s="45" t="s">
        <v>29</v>
      </c>
      <c r="J12" s="69">
        <v>28</v>
      </c>
      <c r="K12" s="90">
        <v>23.4</v>
      </c>
      <c r="L12" s="90">
        <v>25.2</v>
      </c>
      <c r="M12" s="91">
        <v>26.5</v>
      </c>
      <c r="N12" s="44" t="s">
        <v>29</v>
      </c>
      <c r="O12" s="69">
        <v>25.6</v>
      </c>
      <c r="P12" s="69">
        <v>25.4</v>
      </c>
      <c r="Q12" s="69">
        <v>23.7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34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4.1849999999999996</v>
      </c>
      <c r="C16" s="126">
        <v>10.759</v>
      </c>
      <c r="D16" s="150">
        <v>19.324999999999999</v>
      </c>
      <c r="E16" s="74">
        <v>22.524000000000001</v>
      </c>
      <c r="F16" s="468">
        <v>26.706</v>
      </c>
      <c r="G16" s="469"/>
      <c r="H16" s="470"/>
      <c r="I16" s="73">
        <v>10.595000000000001</v>
      </c>
      <c r="J16" s="74">
        <v>17.172999999999998</v>
      </c>
      <c r="K16" s="74">
        <v>20.111999999999998</v>
      </c>
      <c r="L16" s="500">
        <v>22.617999999999999</v>
      </c>
      <c r="M16" s="501"/>
      <c r="N16" s="502"/>
      <c r="O16" s="482">
        <v>20.667999999999999</v>
      </c>
      <c r="P16" s="483"/>
      <c r="Q16" s="75">
        <v>18.855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42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38" t="s">
        <v>262</v>
      </c>
      <c r="C18" s="128">
        <v>10</v>
      </c>
      <c r="D18" s="68">
        <v>3500</v>
      </c>
      <c r="E18" s="38">
        <v>2400</v>
      </c>
      <c r="F18" s="38">
        <v>12</v>
      </c>
      <c r="G18" s="38">
        <v>12</v>
      </c>
      <c r="H18" s="43">
        <v>12</v>
      </c>
      <c r="I18" s="38">
        <v>30</v>
      </c>
      <c r="J18" s="38">
        <v>400</v>
      </c>
      <c r="K18" s="38">
        <v>2300</v>
      </c>
      <c r="L18" s="38">
        <v>20</v>
      </c>
      <c r="M18" s="38">
        <v>12</v>
      </c>
      <c r="N18" s="38">
        <v>10</v>
      </c>
      <c r="O18" s="37">
        <v>380</v>
      </c>
      <c r="P18" s="38">
        <v>420</v>
      </c>
      <c r="Q18" s="43">
        <v>200</v>
      </c>
      <c r="R18" s="50"/>
    </row>
    <row r="19" spans="1:18" ht="11.25" customHeight="1" thickBot="1" x14ac:dyDescent="0.2">
      <c r="A19" s="80" t="s">
        <v>28</v>
      </c>
      <c r="B19" s="88" t="s">
        <v>262</v>
      </c>
      <c r="C19" s="88">
        <v>18.100000000000001</v>
      </c>
      <c r="D19" s="88">
        <v>55</v>
      </c>
      <c r="E19" s="88">
        <v>50.4</v>
      </c>
      <c r="F19" s="71">
        <v>20.399999999999999</v>
      </c>
      <c r="G19" s="71">
        <v>15.7</v>
      </c>
      <c r="H19" s="101">
        <v>14.9</v>
      </c>
      <c r="I19" s="88">
        <v>23.8</v>
      </c>
      <c r="J19" s="88">
        <v>29</v>
      </c>
      <c r="K19" s="88">
        <v>45.5</v>
      </c>
      <c r="L19" s="71">
        <v>19.3</v>
      </c>
      <c r="M19" s="71">
        <v>15.8</v>
      </c>
      <c r="N19" s="102">
        <v>14.9</v>
      </c>
      <c r="O19" s="103">
        <v>47.3</v>
      </c>
      <c r="P19" s="71">
        <v>47.8</v>
      </c>
      <c r="Q19" s="92">
        <v>34.700000000000003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242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8.7959999999999994</v>
      </c>
      <c r="C23" s="468">
        <v>12.388999999999999</v>
      </c>
      <c r="D23" s="469"/>
      <c r="E23" s="470"/>
      <c r="F23" s="73">
        <v>6.6230000000000002</v>
      </c>
      <c r="G23" s="74">
        <v>7.91</v>
      </c>
      <c r="H23" s="468">
        <v>7.9349999999999996</v>
      </c>
      <c r="I23" s="469"/>
      <c r="J23" s="470"/>
      <c r="K23" s="73">
        <v>22.734999999999999</v>
      </c>
      <c r="L23" s="74">
        <v>30.039000000000001</v>
      </c>
      <c r="M23" s="97">
        <v>28.663</v>
      </c>
      <c r="N23" s="74">
        <v>34.68</v>
      </c>
      <c r="O23" s="468">
        <v>42.247999999999998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66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37">
        <v>30</v>
      </c>
      <c r="C25" s="38">
        <v>12</v>
      </c>
      <c r="D25" s="38">
        <v>12</v>
      </c>
      <c r="E25" s="43">
        <v>12</v>
      </c>
      <c r="F25" s="37">
        <v>1000</v>
      </c>
      <c r="G25" s="38">
        <v>850</v>
      </c>
      <c r="H25" s="38">
        <v>12</v>
      </c>
      <c r="I25" s="38">
        <v>15</v>
      </c>
      <c r="J25" s="63">
        <v>15</v>
      </c>
      <c r="K25" s="37" t="s">
        <v>262</v>
      </c>
      <c r="L25" s="38">
        <v>400</v>
      </c>
      <c r="M25" s="66">
        <v>2700</v>
      </c>
      <c r="N25" s="38">
        <v>1900</v>
      </c>
      <c r="O25" s="38">
        <v>12</v>
      </c>
      <c r="P25" s="38">
        <v>8</v>
      </c>
      <c r="Q25" s="43">
        <v>8</v>
      </c>
      <c r="R25" s="50"/>
    </row>
    <row r="26" spans="1:18" ht="11.25" customHeight="1" thickBot="1" x14ac:dyDescent="0.2">
      <c r="A26" s="80" t="s">
        <v>28</v>
      </c>
      <c r="B26" s="58">
        <v>21.3</v>
      </c>
      <c r="C26" s="56">
        <v>17.100000000000001</v>
      </c>
      <c r="D26" s="56">
        <v>16.8</v>
      </c>
      <c r="E26" s="57">
        <v>16.7</v>
      </c>
      <c r="F26" s="58">
        <v>40.799999999999997</v>
      </c>
      <c r="G26" s="46">
        <v>40.4</v>
      </c>
      <c r="H26" s="56">
        <v>19.5</v>
      </c>
      <c r="I26" s="56">
        <v>17.100000000000001</v>
      </c>
      <c r="J26" s="59">
        <v>16.899999999999999</v>
      </c>
      <c r="K26" s="104" t="s">
        <v>262</v>
      </c>
      <c r="L26" s="46">
        <v>52.8</v>
      </c>
      <c r="M26" s="105">
        <v>147.6</v>
      </c>
      <c r="N26" s="46">
        <v>73.7</v>
      </c>
      <c r="O26" s="56">
        <v>22.9</v>
      </c>
      <c r="P26" s="56">
        <v>22.2</v>
      </c>
      <c r="Q26" s="57">
        <v>21.2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15.167</v>
      </c>
      <c r="C30" s="39">
        <v>20.47</v>
      </c>
      <c r="D30" s="39">
        <v>23.853999999999999</v>
      </c>
      <c r="E30" s="490">
        <v>25.167000000000002</v>
      </c>
      <c r="F30" s="491"/>
      <c r="G30" s="52">
        <v>12.218</v>
      </c>
      <c r="H30" s="39">
        <v>14.4</v>
      </c>
      <c r="I30" s="39">
        <v>24.71</v>
      </c>
      <c r="J30" s="490">
        <v>33.262</v>
      </c>
      <c r="K30" s="492"/>
      <c r="L30" s="491"/>
      <c r="M30" s="52">
        <v>2.323</v>
      </c>
      <c r="N30" s="39">
        <v>6.1050000000000004</v>
      </c>
      <c r="O30" s="490">
        <v>9.5350000000000001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37">
        <v>40</v>
      </c>
      <c r="C32" s="38">
        <v>110</v>
      </c>
      <c r="D32" s="38">
        <v>25</v>
      </c>
      <c r="E32" s="38">
        <v>8</v>
      </c>
      <c r="F32" s="63">
        <v>8</v>
      </c>
      <c r="G32" s="37">
        <v>8</v>
      </c>
      <c r="H32" s="38">
        <v>1000</v>
      </c>
      <c r="I32" s="38">
        <v>4000</v>
      </c>
      <c r="J32" s="38">
        <v>20</v>
      </c>
      <c r="K32" s="38">
        <v>12</v>
      </c>
      <c r="L32" s="43">
        <v>12</v>
      </c>
      <c r="M32" s="37">
        <v>350</v>
      </c>
      <c r="N32" s="38">
        <v>180</v>
      </c>
      <c r="O32" s="38">
        <v>75</v>
      </c>
      <c r="P32" s="38">
        <v>75</v>
      </c>
      <c r="Q32" s="43">
        <v>90</v>
      </c>
      <c r="R32" s="49"/>
    </row>
    <row r="33" spans="1:18" ht="11.25" customHeight="1" thickBot="1" x14ac:dyDescent="0.2">
      <c r="A33" s="85" t="s">
        <v>28</v>
      </c>
      <c r="B33" s="99">
        <v>26.5</v>
      </c>
      <c r="C33" s="88">
        <v>28.2</v>
      </c>
      <c r="D33" s="88">
        <v>21.1</v>
      </c>
      <c r="E33" s="88">
        <v>15.2</v>
      </c>
      <c r="F33" s="89">
        <v>14.9</v>
      </c>
      <c r="G33" s="99">
        <v>19.100000000000001</v>
      </c>
      <c r="H33" s="88">
        <v>54.6</v>
      </c>
      <c r="I33" s="88">
        <v>134</v>
      </c>
      <c r="J33" s="88">
        <v>16.8</v>
      </c>
      <c r="K33" s="88">
        <v>16.399999999999999</v>
      </c>
      <c r="L33" s="93">
        <v>16.2</v>
      </c>
      <c r="M33" s="88">
        <v>26.7</v>
      </c>
      <c r="N33" s="88">
        <v>22.6</v>
      </c>
      <c r="O33" s="88">
        <v>21.5</v>
      </c>
      <c r="P33" s="88">
        <v>21.6</v>
      </c>
      <c r="Q33" s="93">
        <v>21.7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19.231999999999999</v>
      </c>
      <c r="C37" s="139">
        <v>19.917000000000002</v>
      </c>
      <c r="D37" s="139">
        <v>24.446000000000002</v>
      </c>
      <c r="E37" s="139">
        <v>24.683</v>
      </c>
      <c r="F37" s="139">
        <v>26.591999999999999</v>
      </c>
      <c r="G37" s="497">
        <v>37.020000000000003</v>
      </c>
      <c r="H37" s="498"/>
      <c r="I37" s="499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213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40" t="s">
        <v>116</v>
      </c>
      <c r="N38" s="41" t="s">
        <v>116</v>
      </c>
      <c r="O38" s="41" t="s">
        <v>116</v>
      </c>
      <c r="P38" s="42" t="s">
        <v>116</v>
      </c>
      <c r="Q38" s="50"/>
    </row>
    <row r="39" spans="1:18" ht="11.25" customHeight="1" x14ac:dyDescent="0.15">
      <c r="A39" s="86" t="s">
        <v>27</v>
      </c>
      <c r="B39" s="107" t="s">
        <v>262</v>
      </c>
      <c r="C39" s="108">
        <v>1000</v>
      </c>
      <c r="D39" s="108">
        <v>1100</v>
      </c>
      <c r="E39" s="108">
        <v>410</v>
      </c>
      <c r="F39" s="108">
        <v>1700</v>
      </c>
      <c r="G39" s="108">
        <v>800</v>
      </c>
      <c r="H39" s="108">
        <v>1000</v>
      </c>
      <c r="I39" s="108">
        <v>1100</v>
      </c>
      <c r="J39" s="108" t="s">
        <v>262</v>
      </c>
      <c r="K39" s="108" t="s">
        <v>261</v>
      </c>
      <c r="L39" s="131" t="s">
        <v>261</v>
      </c>
      <c r="M39" s="37">
        <v>750</v>
      </c>
      <c r="N39" s="38">
        <v>160</v>
      </c>
      <c r="O39" s="38">
        <v>1800</v>
      </c>
      <c r="P39" s="43">
        <v>1000</v>
      </c>
      <c r="Q39" s="50"/>
    </row>
    <row r="40" spans="1:18" ht="11.25" customHeight="1" thickBot="1" x14ac:dyDescent="0.2">
      <c r="A40" s="87" t="s">
        <v>28</v>
      </c>
      <c r="B40" s="140">
        <v>91.5</v>
      </c>
      <c r="C40" s="142">
        <v>106.4</v>
      </c>
      <c r="D40" s="142">
        <v>115.7</v>
      </c>
      <c r="E40" s="142">
        <v>82.7</v>
      </c>
      <c r="F40" s="141">
        <v>120.7</v>
      </c>
      <c r="G40" s="112">
        <v>95.3</v>
      </c>
      <c r="H40" s="142">
        <v>96.7</v>
      </c>
      <c r="I40" s="142">
        <v>92.2</v>
      </c>
      <c r="J40" s="113" t="s">
        <v>261</v>
      </c>
      <c r="K40" s="113" t="s">
        <v>261</v>
      </c>
      <c r="L40" s="132" t="s">
        <v>261</v>
      </c>
      <c r="M40" s="99">
        <v>30.2</v>
      </c>
      <c r="N40" s="88">
        <v>23.1</v>
      </c>
      <c r="O40" s="88">
        <v>50.4</v>
      </c>
      <c r="P40" s="93">
        <v>38.799999999999997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150">
        <v>5.1680000000000001</v>
      </c>
      <c r="K44" s="74">
        <v>10.916</v>
      </c>
      <c r="L44" s="468">
        <v>20.72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107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68">
        <v>20</v>
      </c>
      <c r="K46" s="38">
        <v>15</v>
      </c>
      <c r="L46" s="38">
        <v>15</v>
      </c>
      <c r="M46" s="38">
        <v>12</v>
      </c>
      <c r="N46" s="43">
        <v>12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22.1</v>
      </c>
      <c r="K47" s="46">
        <v>26.2</v>
      </c>
      <c r="L47" s="46">
        <v>21.8</v>
      </c>
      <c r="M47" s="46">
        <v>20.8</v>
      </c>
      <c r="N47" s="106">
        <v>19.3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17.713999999999999</v>
      </c>
      <c r="D51" s="469"/>
      <c r="E51" s="470"/>
      <c r="F51" s="482">
        <v>17.516999999999999</v>
      </c>
      <c r="G51" s="469"/>
      <c r="H51" s="483"/>
      <c r="I51" s="468">
        <v>7.5369999999999999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304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38">
        <v>190</v>
      </c>
      <c r="D53" s="63">
        <v>170</v>
      </c>
      <c r="E53" s="75" t="s">
        <v>29</v>
      </c>
      <c r="F53" s="107" t="s">
        <v>262</v>
      </c>
      <c r="G53" s="68">
        <v>250</v>
      </c>
      <c r="H53" s="68">
        <v>250</v>
      </c>
      <c r="I53" s="38">
        <v>150</v>
      </c>
      <c r="J53" s="38">
        <v>300</v>
      </c>
      <c r="K53" s="43">
        <v>400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24.3</v>
      </c>
      <c r="D54" s="69">
        <v>26.6</v>
      </c>
      <c r="E54" s="70" t="s">
        <v>29</v>
      </c>
      <c r="F54" s="120" t="s">
        <v>261</v>
      </c>
      <c r="G54" s="100">
        <v>26.3</v>
      </c>
      <c r="H54" s="94">
        <v>26.7</v>
      </c>
      <c r="I54" s="56">
        <v>23.6</v>
      </c>
      <c r="J54" s="71">
        <v>27.6</v>
      </c>
      <c r="K54" s="57">
        <v>29.2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44228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16.960999999999999</v>
      </c>
      <c r="E9" s="468">
        <v>20.617999999999999</v>
      </c>
      <c r="F9" s="469"/>
      <c r="G9" s="470"/>
      <c r="H9" s="151" t="s">
        <v>29</v>
      </c>
      <c r="I9" s="76" t="s">
        <v>29</v>
      </c>
      <c r="J9" s="74">
        <v>13.29</v>
      </c>
      <c r="K9" s="468">
        <v>18.794</v>
      </c>
      <c r="L9" s="469"/>
      <c r="M9" s="470"/>
      <c r="N9" s="73" t="s">
        <v>29</v>
      </c>
      <c r="O9" s="74">
        <v>16.518000000000001</v>
      </c>
      <c r="P9" s="468">
        <v>24.204000000000001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17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15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38">
        <v>1000</v>
      </c>
      <c r="E11" s="38">
        <v>280</v>
      </c>
      <c r="F11" s="38">
        <v>300</v>
      </c>
      <c r="G11" s="43">
        <v>320</v>
      </c>
      <c r="H11" s="37" t="s">
        <v>29</v>
      </c>
      <c r="I11" s="38" t="s">
        <v>29</v>
      </c>
      <c r="J11" s="38">
        <v>350</v>
      </c>
      <c r="K11" s="38">
        <v>150</v>
      </c>
      <c r="L11" s="38">
        <v>200</v>
      </c>
      <c r="M11" s="43">
        <v>180</v>
      </c>
      <c r="N11" s="37" t="s">
        <v>29</v>
      </c>
      <c r="O11" s="38">
        <v>130</v>
      </c>
      <c r="P11" s="38">
        <v>80</v>
      </c>
      <c r="Q11" s="38">
        <v>300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40.299999999999997</v>
      </c>
      <c r="E12" s="90">
        <v>38.4</v>
      </c>
      <c r="F12" s="90">
        <v>40.9</v>
      </c>
      <c r="G12" s="137">
        <v>42.3</v>
      </c>
      <c r="H12" s="44" t="s">
        <v>29</v>
      </c>
      <c r="I12" s="45" t="s">
        <v>29</v>
      </c>
      <c r="J12" s="69">
        <v>28.5</v>
      </c>
      <c r="K12" s="90">
        <v>26.1</v>
      </c>
      <c r="L12" s="90">
        <v>26.6</v>
      </c>
      <c r="M12" s="91">
        <v>27.1</v>
      </c>
      <c r="N12" s="44" t="s">
        <v>29</v>
      </c>
      <c r="O12" s="69">
        <v>28.5</v>
      </c>
      <c r="P12" s="69">
        <v>24.5</v>
      </c>
      <c r="Q12" s="69">
        <v>31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34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4.09</v>
      </c>
      <c r="C16" s="126">
        <v>10.781000000000001</v>
      </c>
      <c r="D16" s="152">
        <v>19.306000000000001</v>
      </c>
      <c r="E16" s="74">
        <v>22.577999999999999</v>
      </c>
      <c r="F16" s="468">
        <v>25.765999999999998</v>
      </c>
      <c r="G16" s="469"/>
      <c r="H16" s="470"/>
      <c r="I16" s="73">
        <v>10.63</v>
      </c>
      <c r="J16" s="74">
        <v>17.082000000000001</v>
      </c>
      <c r="K16" s="74">
        <v>20.087</v>
      </c>
      <c r="L16" s="500">
        <v>22.151</v>
      </c>
      <c r="M16" s="501"/>
      <c r="N16" s="502"/>
      <c r="O16" s="482">
        <v>19.853000000000002</v>
      </c>
      <c r="P16" s="483"/>
      <c r="Q16" s="75">
        <v>17.103999999999999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42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38">
        <v>25</v>
      </c>
      <c r="C18" s="128">
        <v>20</v>
      </c>
      <c r="D18" s="68">
        <v>3500</v>
      </c>
      <c r="E18" s="38">
        <v>2300</v>
      </c>
      <c r="F18" s="38">
        <v>10</v>
      </c>
      <c r="G18" s="38">
        <v>12</v>
      </c>
      <c r="H18" s="43">
        <v>12</v>
      </c>
      <c r="I18" s="38">
        <v>35</v>
      </c>
      <c r="J18" s="38">
        <v>450</v>
      </c>
      <c r="K18" s="38">
        <v>2200</v>
      </c>
      <c r="L18" s="38">
        <v>12</v>
      </c>
      <c r="M18" s="38">
        <v>8</v>
      </c>
      <c r="N18" s="38">
        <v>10</v>
      </c>
      <c r="O18" s="37">
        <v>400</v>
      </c>
      <c r="P18" s="38">
        <v>380</v>
      </c>
      <c r="Q18" s="43">
        <v>180</v>
      </c>
      <c r="R18" s="50"/>
    </row>
    <row r="19" spans="1:18" ht="11.25" customHeight="1" thickBot="1" x14ac:dyDescent="0.2">
      <c r="A19" s="80" t="s">
        <v>28</v>
      </c>
      <c r="B19" s="88">
        <v>15.9</v>
      </c>
      <c r="C19" s="88">
        <v>21.3</v>
      </c>
      <c r="D19" s="88">
        <v>65.400000000000006</v>
      </c>
      <c r="E19" s="88">
        <v>43.6</v>
      </c>
      <c r="F19" s="71">
        <v>14.1</v>
      </c>
      <c r="G19" s="71">
        <v>13.7</v>
      </c>
      <c r="H19" s="101">
        <v>13.7</v>
      </c>
      <c r="I19" s="88">
        <v>23.8</v>
      </c>
      <c r="J19" s="88">
        <v>29.1</v>
      </c>
      <c r="K19" s="88">
        <v>45.5</v>
      </c>
      <c r="L19" s="71">
        <v>14.9</v>
      </c>
      <c r="M19" s="71">
        <v>14.7</v>
      </c>
      <c r="N19" s="102">
        <v>14.7</v>
      </c>
      <c r="O19" s="103">
        <v>44.4</v>
      </c>
      <c r="P19" s="71">
        <v>45.9</v>
      </c>
      <c r="Q19" s="92">
        <v>35.5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242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8.3119999999999994</v>
      </c>
      <c r="C23" s="468">
        <v>11.481</v>
      </c>
      <c r="D23" s="469"/>
      <c r="E23" s="470"/>
      <c r="F23" s="73">
        <v>6.5880000000000001</v>
      </c>
      <c r="G23" s="74">
        <v>7.843</v>
      </c>
      <c r="H23" s="468">
        <v>7.7</v>
      </c>
      <c r="I23" s="469"/>
      <c r="J23" s="470"/>
      <c r="K23" s="73">
        <v>22.733000000000001</v>
      </c>
      <c r="L23" s="74">
        <v>30.073</v>
      </c>
      <c r="M23" s="97">
        <v>28.722000000000001</v>
      </c>
      <c r="N23" s="74">
        <v>34.731999999999999</v>
      </c>
      <c r="O23" s="468">
        <v>41.887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66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37">
        <v>25</v>
      </c>
      <c r="C25" s="38">
        <v>12</v>
      </c>
      <c r="D25" s="38">
        <v>20</v>
      </c>
      <c r="E25" s="43">
        <v>40</v>
      </c>
      <c r="F25" s="37">
        <v>1000</v>
      </c>
      <c r="G25" s="38">
        <v>1200</v>
      </c>
      <c r="H25" s="38">
        <v>12</v>
      </c>
      <c r="I25" s="38">
        <v>20</v>
      </c>
      <c r="J25" s="63">
        <v>15</v>
      </c>
      <c r="K25" s="37" t="s">
        <v>262</v>
      </c>
      <c r="L25" s="38">
        <v>500</v>
      </c>
      <c r="M25" s="66">
        <v>2900</v>
      </c>
      <c r="N25" s="38">
        <v>1900</v>
      </c>
      <c r="O25" s="38">
        <v>8</v>
      </c>
      <c r="P25" s="38">
        <v>8</v>
      </c>
      <c r="Q25" s="43">
        <v>8</v>
      </c>
      <c r="R25" s="50"/>
    </row>
    <row r="26" spans="1:18" ht="11.25" customHeight="1" thickBot="1" x14ac:dyDescent="0.2">
      <c r="A26" s="80" t="s">
        <v>28</v>
      </c>
      <c r="B26" s="58">
        <v>24</v>
      </c>
      <c r="C26" s="56">
        <v>18.8</v>
      </c>
      <c r="D26" s="56">
        <v>19.3</v>
      </c>
      <c r="E26" s="57">
        <v>21.9</v>
      </c>
      <c r="F26" s="58">
        <v>50.8</v>
      </c>
      <c r="G26" s="46">
        <v>52.2</v>
      </c>
      <c r="H26" s="56">
        <v>20.8</v>
      </c>
      <c r="I26" s="56">
        <v>19.3</v>
      </c>
      <c r="J26" s="59">
        <v>19.2</v>
      </c>
      <c r="K26" s="104" t="s">
        <v>262</v>
      </c>
      <c r="L26" s="46">
        <v>53.6</v>
      </c>
      <c r="M26" s="105">
        <v>139.19999999999999</v>
      </c>
      <c r="N26" s="46">
        <v>91.9</v>
      </c>
      <c r="O26" s="56">
        <v>20.5</v>
      </c>
      <c r="P26" s="56">
        <v>20.5</v>
      </c>
      <c r="Q26" s="57">
        <v>20.399999999999999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15.148999999999999</v>
      </c>
      <c r="C30" s="39">
        <v>20.391999999999999</v>
      </c>
      <c r="D30" s="39">
        <v>23.829000000000001</v>
      </c>
      <c r="E30" s="490">
        <v>24.861999999999998</v>
      </c>
      <c r="F30" s="491"/>
      <c r="G30" s="52">
        <v>12.231</v>
      </c>
      <c r="H30" s="39">
        <v>14.44</v>
      </c>
      <c r="I30" s="39">
        <v>24.722000000000001</v>
      </c>
      <c r="J30" s="490">
        <v>32.075000000000003</v>
      </c>
      <c r="K30" s="492"/>
      <c r="L30" s="491"/>
      <c r="M30" s="52">
        <v>3.423</v>
      </c>
      <c r="N30" s="39">
        <v>5.8550000000000004</v>
      </c>
      <c r="O30" s="490">
        <v>8.5329999999999995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37">
        <v>50</v>
      </c>
      <c r="C32" s="38">
        <v>100</v>
      </c>
      <c r="D32" s="38">
        <v>25</v>
      </c>
      <c r="E32" s="38">
        <v>10</v>
      </c>
      <c r="F32" s="63">
        <v>10</v>
      </c>
      <c r="G32" s="37">
        <v>10</v>
      </c>
      <c r="H32" s="38">
        <v>800</v>
      </c>
      <c r="I32" s="38">
        <v>3600</v>
      </c>
      <c r="J32" s="38">
        <v>12</v>
      </c>
      <c r="K32" s="38">
        <v>12</v>
      </c>
      <c r="L32" s="43">
        <v>12</v>
      </c>
      <c r="M32" s="37">
        <v>250</v>
      </c>
      <c r="N32" s="38">
        <v>160</v>
      </c>
      <c r="O32" s="38">
        <v>100</v>
      </c>
      <c r="P32" s="38">
        <v>110</v>
      </c>
      <c r="Q32" s="43">
        <v>120</v>
      </c>
      <c r="R32" s="49"/>
    </row>
    <row r="33" spans="1:18" ht="11.25" customHeight="1" thickBot="1" x14ac:dyDescent="0.2">
      <c r="A33" s="85" t="s">
        <v>28</v>
      </c>
      <c r="B33" s="99">
        <v>35.700000000000003</v>
      </c>
      <c r="C33" s="88">
        <v>37.1</v>
      </c>
      <c r="D33" s="88">
        <v>23.9</v>
      </c>
      <c r="E33" s="88">
        <v>16.2</v>
      </c>
      <c r="F33" s="89">
        <v>17.3</v>
      </c>
      <c r="G33" s="99">
        <v>24.9</v>
      </c>
      <c r="H33" s="88">
        <v>52.9</v>
      </c>
      <c r="I33" s="88">
        <v>152</v>
      </c>
      <c r="J33" s="88">
        <v>13.1</v>
      </c>
      <c r="K33" s="88">
        <v>12.9</v>
      </c>
      <c r="L33" s="93">
        <v>12.8</v>
      </c>
      <c r="M33" s="88">
        <v>30.8</v>
      </c>
      <c r="N33" s="88">
        <v>27.2</v>
      </c>
      <c r="O33" s="88">
        <v>26.6</v>
      </c>
      <c r="P33" s="88">
        <v>26.8</v>
      </c>
      <c r="Q33" s="93">
        <v>26.9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19.2</v>
      </c>
      <c r="C37" s="139">
        <v>19.350000000000001</v>
      </c>
      <c r="D37" s="139">
        <v>24.344999999999999</v>
      </c>
      <c r="E37" s="139">
        <v>24.495000000000001</v>
      </c>
      <c r="F37" s="139">
        <v>26.687999999999999</v>
      </c>
      <c r="G37" s="497">
        <v>37.090000000000003</v>
      </c>
      <c r="H37" s="498"/>
      <c r="I37" s="499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213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40" t="s">
        <v>116</v>
      </c>
      <c r="N38" s="41" t="s">
        <v>116</v>
      </c>
      <c r="O38" s="41" t="s">
        <v>116</v>
      </c>
      <c r="P38" s="42" t="s">
        <v>116</v>
      </c>
      <c r="Q38" s="50"/>
    </row>
    <row r="39" spans="1:18" ht="11.25" customHeight="1" x14ac:dyDescent="0.15">
      <c r="A39" s="86" t="s">
        <v>27</v>
      </c>
      <c r="B39" s="107" t="s">
        <v>262</v>
      </c>
      <c r="C39" s="108">
        <v>1300</v>
      </c>
      <c r="D39" s="108">
        <v>1100</v>
      </c>
      <c r="E39" s="108">
        <v>400</v>
      </c>
      <c r="F39" s="108" t="s">
        <v>262</v>
      </c>
      <c r="G39" s="108">
        <v>900</v>
      </c>
      <c r="H39" s="108">
        <v>1000</v>
      </c>
      <c r="I39" s="108">
        <v>1000</v>
      </c>
      <c r="J39" s="108" t="s">
        <v>262</v>
      </c>
      <c r="K39" s="108" t="s">
        <v>261</v>
      </c>
      <c r="L39" s="131" t="s">
        <v>261</v>
      </c>
      <c r="M39" s="37">
        <v>380</v>
      </c>
      <c r="N39" s="38">
        <v>220</v>
      </c>
      <c r="O39" s="38">
        <v>1900</v>
      </c>
      <c r="P39" s="43">
        <v>900</v>
      </c>
      <c r="Q39" s="50"/>
    </row>
    <row r="40" spans="1:18" ht="11.25" customHeight="1" thickBot="1" x14ac:dyDescent="0.2">
      <c r="A40" s="87" t="s">
        <v>28</v>
      </c>
      <c r="B40" s="140">
        <v>88</v>
      </c>
      <c r="C40" s="142">
        <v>101.9</v>
      </c>
      <c r="D40" s="142">
        <v>108.8</v>
      </c>
      <c r="E40" s="142">
        <v>87.4</v>
      </c>
      <c r="F40" s="141">
        <v>110.2</v>
      </c>
      <c r="G40" s="112">
        <v>85.1</v>
      </c>
      <c r="H40" s="142">
        <v>86.6</v>
      </c>
      <c r="I40" s="142">
        <v>88</v>
      </c>
      <c r="J40" s="113" t="s">
        <v>261</v>
      </c>
      <c r="K40" s="113" t="s">
        <v>261</v>
      </c>
      <c r="L40" s="132" t="s">
        <v>261</v>
      </c>
      <c r="M40" s="99">
        <v>31.9</v>
      </c>
      <c r="N40" s="88">
        <v>28.2</v>
      </c>
      <c r="O40" s="88">
        <v>48.6</v>
      </c>
      <c r="P40" s="93">
        <v>40.9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152">
        <v>5.0490000000000004</v>
      </c>
      <c r="K44" s="74">
        <v>10.797000000000001</v>
      </c>
      <c r="L44" s="468">
        <v>20.509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107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68">
        <v>15</v>
      </c>
      <c r="K46" s="38">
        <v>12</v>
      </c>
      <c r="L46" s="38">
        <v>12</v>
      </c>
      <c r="M46" s="38">
        <v>15</v>
      </c>
      <c r="N46" s="43">
        <v>12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23.5</v>
      </c>
      <c r="K47" s="46">
        <v>20.7</v>
      </c>
      <c r="L47" s="46">
        <v>20</v>
      </c>
      <c r="M47" s="46">
        <v>19.899999999999999</v>
      </c>
      <c r="N47" s="106">
        <v>19.8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16.972999999999999</v>
      </c>
      <c r="D51" s="469"/>
      <c r="E51" s="470"/>
      <c r="F51" s="482">
        <v>17.337</v>
      </c>
      <c r="G51" s="469"/>
      <c r="H51" s="483"/>
      <c r="I51" s="468">
        <v>7.3639999999999999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304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38">
        <v>230</v>
      </c>
      <c r="D53" s="63">
        <v>200</v>
      </c>
      <c r="E53" s="75" t="s">
        <v>29</v>
      </c>
      <c r="F53" s="107" t="s">
        <v>262</v>
      </c>
      <c r="G53" s="68">
        <v>160</v>
      </c>
      <c r="H53" s="68">
        <v>160</v>
      </c>
      <c r="I53" s="38">
        <v>400</v>
      </c>
      <c r="J53" s="38">
        <v>420</v>
      </c>
      <c r="K53" s="43">
        <v>420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29.7</v>
      </c>
      <c r="D54" s="69">
        <v>30.3</v>
      </c>
      <c r="E54" s="70" t="s">
        <v>29</v>
      </c>
      <c r="F54" s="120" t="s">
        <v>261</v>
      </c>
      <c r="G54" s="100">
        <v>22.9</v>
      </c>
      <c r="H54" s="94">
        <v>23.1</v>
      </c>
      <c r="I54" s="56">
        <v>40.799999999999997</v>
      </c>
      <c r="J54" s="71">
        <v>40.200000000000003</v>
      </c>
      <c r="K54" s="57">
        <v>40.6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10" zoomScaleNormal="11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44235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16.698</v>
      </c>
      <c r="E9" s="468">
        <v>21.012</v>
      </c>
      <c r="F9" s="469"/>
      <c r="G9" s="470"/>
      <c r="H9" s="153" t="s">
        <v>29</v>
      </c>
      <c r="I9" s="76" t="s">
        <v>29</v>
      </c>
      <c r="J9" s="74">
        <v>13.294</v>
      </c>
      <c r="K9" s="468">
        <v>18.538</v>
      </c>
      <c r="L9" s="469"/>
      <c r="M9" s="470"/>
      <c r="N9" s="73" t="s">
        <v>29</v>
      </c>
      <c r="O9" s="74">
        <v>16.687000000000001</v>
      </c>
      <c r="P9" s="468">
        <v>24.222000000000001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17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38">
        <v>800</v>
      </c>
      <c r="E11" s="38">
        <v>290</v>
      </c>
      <c r="F11" s="38">
        <v>300</v>
      </c>
      <c r="G11" s="43">
        <v>290</v>
      </c>
      <c r="H11" s="37" t="s">
        <v>29</v>
      </c>
      <c r="I11" s="38" t="s">
        <v>29</v>
      </c>
      <c r="J11" s="38">
        <v>330</v>
      </c>
      <c r="K11" s="38">
        <v>170</v>
      </c>
      <c r="L11" s="38">
        <v>160</v>
      </c>
      <c r="M11" s="43">
        <v>180</v>
      </c>
      <c r="N11" s="37" t="s">
        <v>29</v>
      </c>
      <c r="O11" s="38">
        <v>130</v>
      </c>
      <c r="P11" s="38">
        <v>110</v>
      </c>
      <c r="Q11" s="38">
        <v>100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36</v>
      </c>
      <c r="E12" s="90">
        <v>30.7</v>
      </c>
      <c r="F12" s="90">
        <v>34.799999999999997</v>
      </c>
      <c r="G12" s="137">
        <v>37.5</v>
      </c>
      <c r="H12" s="44" t="s">
        <v>29</v>
      </c>
      <c r="I12" s="45" t="s">
        <v>29</v>
      </c>
      <c r="J12" s="69">
        <v>26.2</v>
      </c>
      <c r="K12" s="90">
        <v>20.9</v>
      </c>
      <c r="L12" s="90">
        <v>23</v>
      </c>
      <c r="M12" s="91">
        <v>23.9</v>
      </c>
      <c r="N12" s="44" t="s">
        <v>29</v>
      </c>
      <c r="O12" s="69">
        <v>22.5</v>
      </c>
      <c r="P12" s="69">
        <v>19.399999999999999</v>
      </c>
      <c r="Q12" s="69">
        <v>19.5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34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4.1639999999999997</v>
      </c>
      <c r="C16" s="126">
        <v>10.836</v>
      </c>
      <c r="D16" s="154">
        <v>19.274999999999999</v>
      </c>
      <c r="E16" s="74">
        <v>22.297000000000001</v>
      </c>
      <c r="F16" s="468">
        <v>25.498999999999999</v>
      </c>
      <c r="G16" s="469"/>
      <c r="H16" s="470"/>
      <c r="I16" s="73">
        <v>10.042999999999999</v>
      </c>
      <c r="J16" s="74">
        <v>16.835000000000001</v>
      </c>
      <c r="K16" s="74">
        <v>20.012</v>
      </c>
      <c r="L16" s="500">
        <v>21.728000000000002</v>
      </c>
      <c r="M16" s="501"/>
      <c r="N16" s="502"/>
      <c r="O16" s="482">
        <v>19.321000000000002</v>
      </c>
      <c r="P16" s="483"/>
      <c r="Q16" s="75">
        <v>16.66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42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38" t="s">
        <v>262</v>
      </c>
      <c r="C18" s="128">
        <v>10</v>
      </c>
      <c r="D18" s="68">
        <v>3500</v>
      </c>
      <c r="E18" s="38">
        <v>2500</v>
      </c>
      <c r="F18" s="38">
        <v>15</v>
      </c>
      <c r="G18" s="38">
        <v>10</v>
      </c>
      <c r="H18" s="43">
        <v>12</v>
      </c>
      <c r="I18" s="38">
        <v>45</v>
      </c>
      <c r="J18" s="38">
        <v>400</v>
      </c>
      <c r="K18" s="38">
        <v>2300</v>
      </c>
      <c r="L18" s="38">
        <v>12</v>
      </c>
      <c r="M18" s="38">
        <v>10</v>
      </c>
      <c r="N18" s="38">
        <v>10</v>
      </c>
      <c r="O18" s="37">
        <v>400</v>
      </c>
      <c r="P18" s="38">
        <v>400</v>
      </c>
      <c r="Q18" s="43">
        <v>160</v>
      </c>
      <c r="R18" s="50"/>
    </row>
    <row r="19" spans="1:18" ht="11.25" customHeight="1" thickBot="1" x14ac:dyDescent="0.2">
      <c r="A19" s="80" t="s">
        <v>28</v>
      </c>
      <c r="B19" s="88" t="s">
        <v>262</v>
      </c>
      <c r="C19" s="88">
        <v>16.399999999999999</v>
      </c>
      <c r="D19" s="88">
        <v>52.9</v>
      </c>
      <c r="E19" s="88">
        <v>47.3</v>
      </c>
      <c r="F19" s="71">
        <v>23</v>
      </c>
      <c r="G19" s="71">
        <v>15.6</v>
      </c>
      <c r="H19" s="101">
        <v>14.3</v>
      </c>
      <c r="I19" s="88">
        <v>21.9</v>
      </c>
      <c r="J19" s="88">
        <v>25.8</v>
      </c>
      <c r="K19" s="88">
        <v>39.700000000000003</v>
      </c>
      <c r="L19" s="71">
        <v>19.8</v>
      </c>
      <c r="M19" s="71">
        <v>14.6</v>
      </c>
      <c r="N19" s="102">
        <v>13.9</v>
      </c>
      <c r="O19" s="103">
        <v>38.5</v>
      </c>
      <c r="P19" s="71">
        <v>41.3</v>
      </c>
      <c r="Q19" s="92">
        <v>33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242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8.3550000000000004</v>
      </c>
      <c r="C23" s="468">
        <v>11.301</v>
      </c>
      <c r="D23" s="469"/>
      <c r="E23" s="470"/>
      <c r="F23" s="73">
        <v>6.5709999999999997</v>
      </c>
      <c r="G23" s="74">
        <v>7.7850000000000001</v>
      </c>
      <c r="H23" s="468">
        <v>7.41</v>
      </c>
      <c r="I23" s="469"/>
      <c r="J23" s="470"/>
      <c r="K23" s="73">
        <v>22.731999999999999</v>
      </c>
      <c r="L23" s="74">
        <v>30.082000000000001</v>
      </c>
      <c r="M23" s="97">
        <v>28.661999999999999</v>
      </c>
      <c r="N23" s="74">
        <v>34.628</v>
      </c>
      <c r="O23" s="468">
        <v>41.55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66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37">
        <v>30</v>
      </c>
      <c r="C25" s="38">
        <v>15</v>
      </c>
      <c r="D25" s="38">
        <v>15</v>
      </c>
      <c r="E25" s="43">
        <v>20</v>
      </c>
      <c r="F25" s="37">
        <v>900</v>
      </c>
      <c r="G25" s="38">
        <v>900</v>
      </c>
      <c r="H25" s="38">
        <v>12</v>
      </c>
      <c r="I25" s="38">
        <v>12</v>
      </c>
      <c r="J25" s="63">
        <v>12</v>
      </c>
      <c r="K25" s="37" t="s">
        <v>262</v>
      </c>
      <c r="L25" s="38">
        <v>400</v>
      </c>
      <c r="M25" s="66">
        <v>3500</v>
      </c>
      <c r="N25" s="38">
        <v>1700</v>
      </c>
      <c r="O25" s="38">
        <v>8</v>
      </c>
      <c r="P25" s="38">
        <v>8</v>
      </c>
      <c r="Q25" s="43">
        <v>8</v>
      </c>
      <c r="R25" s="50"/>
    </row>
    <row r="26" spans="1:18" ht="11.25" customHeight="1" thickBot="1" x14ac:dyDescent="0.2">
      <c r="A26" s="80" t="s">
        <v>28</v>
      </c>
      <c r="B26" s="58" t="s">
        <v>307</v>
      </c>
      <c r="C26" s="56">
        <v>15.2</v>
      </c>
      <c r="D26" s="56">
        <v>15.8</v>
      </c>
      <c r="E26" s="57">
        <v>16.100000000000001</v>
      </c>
      <c r="F26" s="58">
        <v>36.5</v>
      </c>
      <c r="G26" s="46">
        <v>38</v>
      </c>
      <c r="H26" s="56">
        <v>21.6</v>
      </c>
      <c r="I26" s="56">
        <v>16.3</v>
      </c>
      <c r="J26" s="59">
        <v>15.8</v>
      </c>
      <c r="K26" s="104" t="s">
        <v>262</v>
      </c>
      <c r="L26" s="46">
        <v>47.3</v>
      </c>
      <c r="M26" s="105">
        <v>118.3</v>
      </c>
      <c r="N26" s="46">
        <v>53.1</v>
      </c>
      <c r="O26" s="56">
        <v>17.7</v>
      </c>
      <c r="P26" s="56">
        <v>16.7</v>
      </c>
      <c r="Q26" s="57">
        <v>16.3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15.041</v>
      </c>
      <c r="C30" s="39">
        <v>20.431999999999999</v>
      </c>
      <c r="D30" s="39">
        <v>23.805</v>
      </c>
      <c r="E30" s="490">
        <v>24.512</v>
      </c>
      <c r="F30" s="491"/>
      <c r="G30" s="52">
        <v>12.3</v>
      </c>
      <c r="H30" s="39">
        <v>14.439</v>
      </c>
      <c r="I30" s="39">
        <v>24.657</v>
      </c>
      <c r="J30" s="490">
        <v>31.832000000000001</v>
      </c>
      <c r="K30" s="492"/>
      <c r="L30" s="491"/>
      <c r="M30" s="52">
        <v>4.3079999999999998</v>
      </c>
      <c r="N30" s="39">
        <v>5.7690000000000001</v>
      </c>
      <c r="O30" s="490">
        <v>8.4719999999999995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37">
        <v>30</v>
      </c>
      <c r="C32" s="38">
        <v>150</v>
      </c>
      <c r="D32" s="38">
        <v>25</v>
      </c>
      <c r="E32" s="38">
        <v>12</v>
      </c>
      <c r="F32" s="63">
        <v>10</v>
      </c>
      <c r="G32" s="37">
        <v>10</v>
      </c>
      <c r="H32" s="38">
        <v>1000</v>
      </c>
      <c r="I32" s="38">
        <v>3800</v>
      </c>
      <c r="J32" s="38">
        <v>15</v>
      </c>
      <c r="K32" s="38">
        <v>12</v>
      </c>
      <c r="L32" s="43">
        <v>12</v>
      </c>
      <c r="M32" s="37">
        <v>260</v>
      </c>
      <c r="N32" s="38">
        <v>200</v>
      </c>
      <c r="O32" s="38">
        <v>75</v>
      </c>
      <c r="P32" s="38">
        <v>75</v>
      </c>
      <c r="Q32" s="43">
        <v>75</v>
      </c>
      <c r="R32" s="49"/>
    </row>
    <row r="33" spans="1:18" ht="11.25" customHeight="1" thickBot="1" x14ac:dyDescent="0.2">
      <c r="A33" s="85" t="s">
        <v>28</v>
      </c>
      <c r="B33" s="99">
        <v>24.1</v>
      </c>
      <c r="C33" s="88">
        <v>26</v>
      </c>
      <c r="D33" s="88">
        <v>18.399999999999999</v>
      </c>
      <c r="E33" s="88">
        <v>14.4</v>
      </c>
      <c r="F33" s="89">
        <v>14.1</v>
      </c>
      <c r="G33" s="99">
        <v>17.2</v>
      </c>
      <c r="H33" s="88">
        <v>44.3</v>
      </c>
      <c r="I33" s="88">
        <v>110.8</v>
      </c>
      <c r="J33" s="88">
        <v>15.5</v>
      </c>
      <c r="K33" s="88">
        <v>14.9</v>
      </c>
      <c r="L33" s="93">
        <v>14.7</v>
      </c>
      <c r="M33" s="88">
        <v>24.3</v>
      </c>
      <c r="N33" s="88">
        <v>21.5</v>
      </c>
      <c r="O33" s="88">
        <v>19</v>
      </c>
      <c r="P33" s="88">
        <v>18.899999999999999</v>
      </c>
      <c r="Q33" s="93">
        <v>18.899999999999999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19.175000000000001</v>
      </c>
      <c r="C37" s="139">
        <v>19.414999999999999</v>
      </c>
      <c r="D37" s="139">
        <v>24.202999999999999</v>
      </c>
      <c r="E37" s="139">
        <v>24.373000000000001</v>
      </c>
      <c r="F37" s="139">
        <v>26.683</v>
      </c>
      <c r="G37" s="497">
        <v>36.935000000000002</v>
      </c>
      <c r="H37" s="498"/>
      <c r="I37" s="499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213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40" t="s">
        <v>116</v>
      </c>
      <c r="N38" s="41" t="s">
        <v>116</v>
      </c>
      <c r="O38" s="41" t="s">
        <v>116</v>
      </c>
      <c r="P38" s="42" t="s">
        <v>116</v>
      </c>
      <c r="Q38" s="50"/>
    </row>
    <row r="39" spans="1:18" ht="11.25" customHeight="1" x14ac:dyDescent="0.15">
      <c r="A39" s="86" t="s">
        <v>27</v>
      </c>
      <c r="B39" s="107" t="s">
        <v>262</v>
      </c>
      <c r="C39" s="108">
        <v>900</v>
      </c>
      <c r="D39" s="108">
        <v>1200</v>
      </c>
      <c r="E39" s="108">
        <v>400</v>
      </c>
      <c r="F39" s="108">
        <v>1300</v>
      </c>
      <c r="G39" s="108">
        <v>1000</v>
      </c>
      <c r="H39" s="108">
        <v>1000</v>
      </c>
      <c r="I39" s="108">
        <v>1200</v>
      </c>
      <c r="J39" s="108" t="s">
        <v>262</v>
      </c>
      <c r="K39" s="108" t="s">
        <v>261</v>
      </c>
      <c r="L39" s="131" t="s">
        <v>261</v>
      </c>
      <c r="M39" s="37">
        <v>330</v>
      </c>
      <c r="N39" s="38">
        <v>140</v>
      </c>
      <c r="O39" s="38">
        <v>2000</v>
      </c>
      <c r="P39" s="43">
        <v>600</v>
      </c>
      <c r="Q39" s="50"/>
    </row>
    <row r="40" spans="1:18" ht="11.25" customHeight="1" thickBot="1" x14ac:dyDescent="0.2">
      <c r="A40" s="87" t="s">
        <v>28</v>
      </c>
      <c r="B40" s="140">
        <v>94.5</v>
      </c>
      <c r="C40" s="142">
        <v>99.6</v>
      </c>
      <c r="D40" s="142">
        <v>101</v>
      </c>
      <c r="E40" s="142">
        <v>73.3</v>
      </c>
      <c r="F40" s="141">
        <v>105.3</v>
      </c>
      <c r="G40" s="112">
        <v>96.2</v>
      </c>
      <c r="H40" s="142">
        <v>90.2</v>
      </c>
      <c r="I40" s="142">
        <v>77.099999999999994</v>
      </c>
      <c r="J40" s="113" t="s">
        <v>261</v>
      </c>
      <c r="K40" s="113" t="s">
        <v>261</v>
      </c>
      <c r="L40" s="132" t="s">
        <v>261</v>
      </c>
      <c r="M40" s="99">
        <v>26.1</v>
      </c>
      <c r="N40" s="88">
        <v>21.3</v>
      </c>
      <c r="O40" s="88">
        <v>43.7</v>
      </c>
      <c r="P40" s="93">
        <v>35.700000000000003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154">
        <v>5.1100000000000003</v>
      </c>
      <c r="K44" s="74">
        <v>10.888</v>
      </c>
      <c r="L44" s="468">
        <v>20.484000000000002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107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68">
        <v>25</v>
      </c>
      <c r="K46" s="38">
        <v>15</v>
      </c>
      <c r="L46" s="38">
        <v>15</v>
      </c>
      <c r="M46" s="38">
        <v>12</v>
      </c>
      <c r="N46" s="43">
        <v>10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22.9</v>
      </c>
      <c r="K47" s="46">
        <v>17.5</v>
      </c>
      <c r="L47" s="46">
        <v>16.5</v>
      </c>
      <c r="M47" s="46">
        <v>16.3</v>
      </c>
      <c r="N47" s="106">
        <v>16.2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16.771000000000001</v>
      </c>
      <c r="D51" s="469"/>
      <c r="E51" s="470"/>
      <c r="F51" s="482">
        <v>17.149000000000001</v>
      </c>
      <c r="G51" s="469"/>
      <c r="H51" s="483"/>
      <c r="I51" s="468">
        <v>7.1020000000000003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308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38">
        <v>280</v>
      </c>
      <c r="D53" s="63">
        <v>250</v>
      </c>
      <c r="E53" s="75" t="s">
        <v>29</v>
      </c>
      <c r="F53" s="107" t="s">
        <v>262</v>
      </c>
      <c r="G53" s="68">
        <v>200</v>
      </c>
      <c r="H53" s="68">
        <v>220</v>
      </c>
      <c r="I53" s="38">
        <v>280</v>
      </c>
      <c r="J53" s="38">
        <v>350</v>
      </c>
      <c r="K53" s="43">
        <v>380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22.5</v>
      </c>
      <c r="D54" s="69">
        <v>23.3</v>
      </c>
      <c r="E54" s="70" t="s">
        <v>29</v>
      </c>
      <c r="F54" s="120" t="s">
        <v>261</v>
      </c>
      <c r="G54" s="100">
        <v>23.3</v>
      </c>
      <c r="H54" s="94">
        <v>23.3</v>
      </c>
      <c r="I54" s="56">
        <v>23.5</v>
      </c>
      <c r="J54" s="71">
        <v>26.2</v>
      </c>
      <c r="K54" s="57">
        <v>26.9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6" zoomScale="110" zoomScaleNormal="11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7" width="7.5" style="1" customWidth="1"/>
    <col min="18" max="18" width="8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115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77" t="s">
        <v>0</v>
      </c>
      <c r="B7" s="471" t="s">
        <v>230</v>
      </c>
      <c r="C7" s="503"/>
      <c r="D7" s="503"/>
      <c r="E7" s="503"/>
      <c r="F7" s="503"/>
      <c r="G7" s="504"/>
      <c r="H7" s="471" t="s">
        <v>231</v>
      </c>
      <c r="I7" s="503"/>
      <c r="J7" s="503"/>
      <c r="K7" s="503"/>
      <c r="L7" s="503"/>
      <c r="M7" s="504"/>
      <c r="N7" s="471" t="s">
        <v>232</v>
      </c>
      <c r="O7" s="503"/>
      <c r="P7" s="503"/>
      <c r="Q7" s="503"/>
      <c r="R7" s="504"/>
    </row>
    <row r="8" spans="1:18" ht="11.25" customHeight="1" thickBot="1" x14ac:dyDescent="0.2">
      <c r="A8" s="78">
        <v>44242</v>
      </c>
      <c r="B8" s="35" t="s">
        <v>4</v>
      </c>
      <c r="C8" s="36" t="s">
        <v>5</v>
      </c>
      <c r="D8" s="36" t="s">
        <v>6</v>
      </c>
      <c r="E8" s="465" t="s">
        <v>233</v>
      </c>
      <c r="F8" s="466"/>
      <c r="G8" s="467"/>
      <c r="H8" s="35" t="s">
        <v>7</v>
      </c>
      <c r="I8" s="36" t="s">
        <v>8</v>
      </c>
      <c r="J8" s="36" t="s">
        <v>9</v>
      </c>
      <c r="K8" s="465" t="s">
        <v>234</v>
      </c>
      <c r="L8" s="466"/>
      <c r="M8" s="467"/>
      <c r="N8" s="35" t="s">
        <v>10</v>
      </c>
      <c r="O8" s="36" t="s">
        <v>11</v>
      </c>
      <c r="P8" s="465" t="s">
        <v>286</v>
      </c>
      <c r="Q8" s="466"/>
      <c r="R8" s="467"/>
    </row>
    <row r="9" spans="1:18" ht="11.25" customHeight="1" x14ac:dyDescent="0.15">
      <c r="A9" s="82" t="s">
        <v>289</v>
      </c>
      <c r="B9" s="73" t="s">
        <v>29</v>
      </c>
      <c r="C9" s="74" t="s">
        <v>29</v>
      </c>
      <c r="D9" s="74">
        <v>16.582999999999998</v>
      </c>
      <c r="E9" s="468">
        <v>20.547999999999998</v>
      </c>
      <c r="F9" s="469"/>
      <c r="G9" s="470"/>
      <c r="H9" s="155" t="s">
        <v>29</v>
      </c>
      <c r="I9" s="76" t="s">
        <v>29</v>
      </c>
      <c r="J9" s="74">
        <v>13.313000000000001</v>
      </c>
      <c r="K9" s="468">
        <v>18.344999999999999</v>
      </c>
      <c r="L9" s="469"/>
      <c r="M9" s="470"/>
      <c r="N9" s="73" t="s">
        <v>29</v>
      </c>
      <c r="O9" s="74">
        <v>16.366</v>
      </c>
      <c r="P9" s="468">
        <v>23.984999999999999</v>
      </c>
      <c r="Q9" s="469"/>
      <c r="R9" s="470"/>
    </row>
    <row r="10" spans="1:18" ht="11.25" customHeight="1" x14ac:dyDescent="0.15">
      <c r="A10" s="79" t="s">
        <v>12</v>
      </c>
      <c r="B10" s="40" t="s">
        <v>13</v>
      </c>
      <c r="C10" s="41" t="s">
        <v>14</v>
      </c>
      <c r="D10" s="41" t="s">
        <v>210</v>
      </c>
      <c r="E10" s="41" t="s">
        <v>16</v>
      </c>
      <c r="F10" s="41" t="s">
        <v>17</v>
      </c>
      <c r="G10" s="42" t="s">
        <v>18</v>
      </c>
      <c r="H10" s="123" t="s">
        <v>19</v>
      </c>
      <c r="I10" s="124" t="s">
        <v>20</v>
      </c>
      <c r="J10" s="41" t="s">
        <v>272</v>
      </c>
      <c r="K10" s="41" t="s">
        <v>290</v>
      </c>
      <c r="L10" s="41" t="s">
        <v>22</v>
      </c>
      <c r="M10" s="42" t="s">
        <v>23</v>
      </c>
      <c r="N10" s="40" t="s">
        <v>24</v>
      </c>
      <c r="O10" s="41" t="s">
        <v>210</v>
      </c>
      <c r="P10" s="41" t="s">
        <v>291</v>
      </c>
      <c r="Q10" s="41" t="s">
        <v>25</v>
      </c>
      <c r="R10" s="42" t="s">
        <v>26</v>
      </c>
    </row>
    <row r="11" spans="1:18" ht="11.25" customHeight="1" x14ac:dyDescent="0.15">
      <c r="A11" s="79" t="s">
        <v>27</v>
      </c>
      <c r="B11" s="37" t="s">
        <v>29</v>
      </c>
      <c r="C11" s="38" t="s">
        <v>29</v>
      </c>
      <c r="D11" s="38">
        <v>900</v>
      </c>
      <c r="E11" s="38">
        <v>350</v>
      </c>
      <c r="F11" s="38">
        <v>330</v>
      </c>
      <c r="G11" s="43">
        <v>480</v>
      </c>
      <c r="H11" s="37" t="s">
        <v>29</v>
      </c>
      <c r="I11" s="38" t="s">
        <v>29</v>
      </c>
      <c r="J11" s="38">
        <v>400</v>
      </c>
      <c r="K11" s="38">
        <v>210</v>
      </c>
      <c r="L11" s="38">
        <v>220</v>
      </c>
      <c r="M11" s="43">
        <v>230</v>
      </c>
      <c r="N11" s="37" t="s">
        <v>29</v>
      </c>
      <c r="O11" s="38">
        <v>130</v>
      </c>
      <c r="P11" s="38">
        <v>280</v>
      </c>
      <c r="Q11" s="38">
        <v>500</v>
      </c>
      <c r="R11" s="43" t="s">
        <v>29</v>
      </c>
    </row>
    <row r="12" spans="1:18" ht="11.25" customHeight="1" thickBot="1" x14ac:dyDescent="0.2">
      <c r="A12" s="80" t="s">
        <v>28</v>
      </c>
      <c r="B12" s="44" t="s">
        <v>29</v>
      </c>
      <c r="C12" s="45" t="s">
        <v>29</v>
      </c>
      <c r="D12" s="69">
        <v>42.8</v>
      </c>
      <c r="E12" s="90">
        <v>40.9</v>
      </c>
      <c r="F12" s="90">
        <v>41.5</v>
      </c>
      <c r="G12" s="137">
        <v>47.7</v>
      </c>
      <c r="H12" s="44" t="s">
        <v>29</v>
      </c>
      <c r="I12" s="45" t="s">
        <v>29</v>
      </c>
      <c r="J12" s="69">
        <v>26.3</v>
      </c>
      <c r="K12" s="90">
        <v>24.3</v>
      </c>
      <c r="L12" s="90">
        <v>34.4</v>
      </c>
      <c r="M12" s="91">
        <v>24.6</v>
      </c>
      <c r="N12" s="44" t="s">
        <v>29</v>
      </c>
      <c r="O12" s="69">
        <v>38.5</v>
      </c>
      <c r="P12" s="69">
        <v>28.5</v>
      </c>
      <c r="Q12" s="69">
        <v>34.5</v>
      </c>
      <c r="R12" s="47" t="s">
        <v>29</v>
      </c>
    </row>
    <row r="13" spans="1:18" ht="7.5" customHeight="1" thickBot="1" x14ac:dyDescent="0.2">
      <c r="A13" s="81"/>
      <c r="B13" s="48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1.25" customHeight="1" x14ac:dyDescent="0.15">
      <c r="A14" s="81"/>
      <c r="B14" s="471" t="s">
        <v>292</v>
      </c>
      <c r="C14" s="472"/>
      <c r="D14" s="472"/>
      <c r="E14" s="472"/>
      <c r="F14" s="472"/>
      <c r="G14" s="472"/>
      <c r="H14" s="473"/>
      <c r="I14" s="471" t="s">
        <v>235</v>
      </c>
      <c r="J14" s="472"/>
      <c r="K14" s="472"/>
      <c r="L14" s="472"/>
      <c r="M14" s="472"/>
      <c r="N14" s="473"/>
      <c r="O14" s="471" t="s">
        <v>236</v>
      </c>
      <c r="P14" s="472"/>
      <c r="Q14" s="473"/>
      <c r="R14" s="50"/>
    </row>
    <row r="15" spans="1:18" ht="11.25" customHeight="1" thickBot="1" x14ac:dyDescent="0.2">
      <c r="A15" s="81"/>
      <c r="B15" s="35" t="s">
        <v>33</v>
      </c>
      <c r="C15" s="36" t="s">
        <v>34</v>
      </c>
      <c r="D15" s="36" t="s">
        <v>35</v>
      </c>
      <c r="E15" s="36" t="s">
        <v>36</v>
      </c>
      <c r="F15" s="465" t="s">
        <v>237</v>
      </c>
      <c r="G15" s="466"/>
      <c r="H15" s="467"/>
      <c r="I15" s="35" t="s">
        <v>264</v>
      </c>
      <c r="J15" s="36" t="s">
        <v>287</v>
      </c>
      <c r="K15" s="36" t="s">
        <v>39</v>
      </c>
      <c r="L15" s="465" t="s">
        <v>238</v>
      </c>
      <c r="M15" s="466"/>
      <c r="N15" s="467"/>
      <c r="O15" s="477" t="s">
        <v>239</v>
      </c>
      <c r="P15" s="478"/>
      <c r="Q15" s="51" t="s">
        <v>207</v>
      </c>
      <c r="R15" s="50"/>
    </row>
    <row r="16" spans="1:18" ht="11.25" customHeight="1" x14ac:dyDescent="0.15">
      <c r="A16" s="82" t="s">
        <v>40</v>
      </c>
      <c r="B16" s="74">
        <v>3.4039999999999999</v>
      </c>
      <c r="C16" s="126">
        <v>10.855</v>
      </c>
      <c r="D16" s="156">
        <v>19.292000000000002</v>
      </c>
      <c r="E16" s="74">
        <v>22.016999999999999</v>
      </c>
      <c r="F16" s="468">
        <v>25.286000000000001</v>
      </c>
      <c r="G16" s="469"/>
      <c r="H16" s="470"/>
      <c r="I16" s="73">
        <v>9.3789999999999996</v>
      </c>
      <c r="J16" s="74">
        <v>16.827000000000002</v>
      </c>
      <c r="K16" s="74">
        <v>19.795000000000002</v>
      </c>
      <c r="L16" s="500">
        <v>21.535</v>
      </c>
      <c r="M16" s="501"/>
      <c r="N16" s="502"/>
      <c r="O16" s="482">
        <v>19.248999999999999</v>
      </c>
      <c r="P16" s="483"/>
      <c r="Q16" s="75">
        <v>16.876999999999999</v>
      </c>
      <c r="R16" s="50"/>
    </row>
    <row r="17" spans="1:18" ht="11.25" customHeight="1" x14ac:dyDescent="0.15">
      <c r="A17" s="79" t="s">
        <v>12</v>
      </c>
      <c r="B17" s="40" t="s">
        <v>271</v>
      </c>
      <c r="C17" s="127" t="s">
        <v>41</v>
      </c>
      <c r="D17" s="65" t="s">
        <v>42</v>
      </c>
      <c r="E17" s="41" t="s">
        <v>43</v>
      </c>
      <c r="F17" s="41" t="s">
        <v>44</v>
      </c>
      <c r="G17" s="41" t="s">
        <v>45</v>
      </c>
      <c r="H17" s="42" t="s">
        <v>46</v>
      </c>
      <c r="I17" s="40" t="s">
        <v>47</v>
      </c>
      <c r="J17" s="41" t="s">
        <v>48</v>
      </c>
      <c r="K17" s="41" t="s">
        <v>22</v>
      </c>
      <c r="L17" s="41" t="s">
        <v>49</v>
      </c>
      <c r="M17" s="41" t="s">
        <v>44</v>
      </c>
      <c r="N17" s="53" t="s">
        <v>46</v>
      </c>
      <c r="O17" s="54" t="s">
        <v>43</v>
      </c>
      <c r="P17" s="55" t="s">
        <v>206</v>
      </c>
      <c r="Q17" s="42" t="s">
        <v>50</v>
      </c>
      <c r="R17" s="50"/>
    </row>
    <row r="18" spans="1:18" ht="11.25" customHeight="1" x14ac:dyDescent="0.15">
      <c r="A18" s="79" t="s">
        <v>27</v>
      </c>
      <c r="B18" s="38">
        <v>20</v>
      </c>
      <c r="C18" s="128">
        <v>20</v>
      </c>
      <c r="D18" s="68">
        <v>2800</v>
      </c>
      <c r="E18" s="38">
        <v>2400</v>
      </c>
      <c r="F18" s="38">
        <v>12</v>
      </c>
      <c r="G18" s="38">
        <v>12</v>
      </c>
      <c r="H18" s="43">
        <v>15</v>
      </c>
      <c r="I18" s="38">
        <v>75</v>
      </c>
      <c r="J18" s="38">
        <v>380</v>
      </c>
      <c r="K18" s="38">
        <v>2300</v>
      </c>
      <c r="L18" s="38">
        <v>10</v>
      </c>
      <c r="M18" s="38">
        <v>10</v>
      </c>
      <c r="N18" s="38">
        <v>10</v>
      </c>
      <c r="O18" s="37">
        <v>450</v>
      </c>
      <c r="P18" s="38">
        <v>500</v>
      </c>
      <c r="Q18" s="43">
        <v>170</v>
      </c>
      <c r="R18" s="50"/>
    </row>
    <row r="19" spans="1:18" ht="11.25" customHeight="1" thickBot="1" x14ac:dyDescent="0.2">
      <c r="A19" s="80" t="s">
        <v>28</v>
      </c>
      <c r="B19" s="88">
        <v>15.7</v>
      </c>
      <c r="C19" s="88">
        <v>22.2</v>
      </c>
      <c r="D19" s="88">
        <v>48.5</v>
      </c>
      <c r="E19" s="88">
        <v>43.5</v>
      </c>
      <c r="F19" s="71">
        <v>14.6</v>
      </c>
      <c r="G19" s="71">
        <v>14.1</v>
      </c>
      <c r="H19" s="101">
        <v>13.9</v>
      </c>
      <c r="I19" s="88">
        <v>23.4</v>
      </c>
      <c r="J19" s="88">
        <v>26.8</v>
      </c>
      <c r="K19" s="88">
        <v>46.7</v>
      </c>
      <c r="L19" s="71">
        <v>14.2</v>
      </c>
      <c r="M19" s="71">
        <v>13.8</v>
      </c>
      <c r="N19" s="102">
        <v>13.7</v>
      </c>
      <c r="O19" s="103">
        <v>45.4</v>
      </c>
      <c r="P19" s="71">
        <v>46.6</v>
      </c>
      <c r="Q19" s="92">
        <v>37.200000000000003</v>
      </c>
      <c r="R19" s="50"/>
    </row>
    <row r="20" spans="1:18" ht="7.5" customHeight="1" thickBot="1" x14ac:dyDescent="0.2">
      <c r="A20" s="81"/>
      <c r="B20" s="48"/>
      <c r="C20" s="48"/>
      <c r="D20" s="49"/>
      <c r="E20" s="49"/>
      <c r="F20" s="49"/>
      <c r="G20" s="60"/>
      <c r="H20" s="60"/>
      <c r="I20" s="60"/>
      <c r="J20" s="60"/>
      <c r="K20" s="49"/>
      <c r="L20" s="49"/>
      <c r="M20" s="49"/>
      <c r="N20" s="49"/>
      <c r="O20" s="49"/>
      <c r="P20" s="49"/>
      <c r="Q20" s="61"/>
      <c r="R20" s="50"/>
    </row>
    <row r="21" spans="1:18" ht="11.25" customHeight="1" x14ac:dyDescent="0.15">
      <c r="A21" s="81"/>
      <c r="B21" s="471" t="s">
        <v>240</v>
      </c>
      <c r="C21" s="472"/>
      <c r="D21" s="472"/>
      <c r="E21" s="473"/>
      <c r="F21" s="471" t="s">
        <v>241</v>
      </c>
      <c r="G21" s="472"/>
      <c r="H21" s="472"/>
      <c r="I21" s="472"/>
      <c r="J21" s="473"/>
      <c r="K21" s="471" t="s">
        <v>242</v>
      </c>
      <c r="L21" s="472"/>
      <c r="M21" s="472"/>
      <c r="N21" s="472"/>
      <c r="O21" s="472"/>
      <c r="P21" s="472"/>
      <c r="Q21" s="473"/>
      <c r="R21" s="50"/>
    </row>
    <row r="22" spans="1:18" ht="11.25" customHeight="1" thickBot="1" x14ac:dyDescent="0.2">
      <c r="A22" s="81"/>
      <c r="B22" s="35" t="s">
        <v>54</v>
      </c>
      <c r="C22" s="465" t="s">
        <v>243</v>
      </c>
      <c r="D22" s="466"/>
      <c r="E22" s="467"/>
      <c r="F22" s="35" t="s">
        <v>55</v>
      </c>
      <c r="G22" s="36" t="s">
        <v>56</v>
      </c>
      <c r="H22" s="465" t="s">
        <v>244</v>
      </c>
      <c r="I22" s="466"/>
      <c r="J22" s="467"/>
      <c r="K22" s="35" t="s">
        <v>57</v>
      </c>
      <c r="L22" s="36" t="s">
        <v>58</v>
      </c>
      <c r="M22" s="36" t="s">
        <v>59</v>
      </c>
      <c r="N22" s="36" t="s">
        <v>60</v>
      </c>
      <c r="O22" s="465" t="s">
        <v>245</v>
      </c>
      <c r="P22" s="466"/>
      <c r="Q22" s="467"/>
      <c r="R22" s="50"/>
    </row>
    <row r="23" spans="1:18" ht="11.25" customHeight="1" x14ac:dyDescent="0.15">
      <c r="A23" s="82" t="s">
        <v>40</v>
      </c>
      <c r="B23" s="73">
        <v>8.3949999999999996</v>
      </c>
      <c r="C23" s="468">
        <v>11.196999999999999</v>
      </c>
      <c r="D23" s="469"/>
      <c r="E23" s="470"/>
      <c r="F23" s="73">
        <v>6.2530000000000001</v>
      </c>
      <c r="G23" s="74">
        <v>7.6929999999999996</v>
      </c>
      <c r="H23" s="468">
        <v>7.2949999999999999</v>
      </c>
      <c r="I23" s="469"/>
      <c r="J23" s="470"/>
      <c r="K23" s="73">
        <v>22.736999999999998</v>
      </c>
      <c r="L23" s="74">
        <v>30.143000000000001</v>
      </c>
      <c r="M23" s="97">
        <v>28.524999999999999</v>
      </c>
      <c r="N23" s="74">
        <v>34.479999999999997</v>
      </c>
      <c r="O23" s="468">
        <v>41.396999999999998</v>
      </c>
      <c r="P23" s="469"/>
      <c r="Q23" s="470"/>
      <c r="R23" s="62"/>
    </row>
    <row r="24" spans="1:18" ht="11.25" customHeight="1" x14ac:dyDescent="0.15">
      <c r="A24" s="79" t="s">
        <v>12</v>
      </c>
      <c r="B24" s="40" t="s">
        <v>61</v>
      </c>
      <c r="C24" s="41" t="s">
        <v>62</v>
      </c>
      <c r="D24" s="41" t="s">
        <v>63</v>
      </c>
      <c r="E24" s="42" t="s">
        <v>64</v>
      </c>
      <c r="F24" s="40" t="s">
        <v>293</v>
      </c>
      <c r="G24" s="41" t="s">
        <v>294</v>
      </c>
      <c r="H24" s="41" t="s">
        <v>290</v>
      </c>
      <c r="I24" s="41" t="s">
        <v>295</v>
      </c>
      <c r="J24" s="53" t="s">
        <v>23</v>
      </c>
      <c r="K24" s="40" t="s">
        <v>63</v>
      </c>
      <c r="L24" s="41" t="s">
        <v>65</v>
      </c>
      <c r="M24" s="41" t="s">
        <v>46</v>
      </c>
      <c r="N24" s="41" t="s">
        <v>66</v>
      </c>
      <c r="O24" s="41" t="s">
        <v>67</v>
      </c>
      <c r="P24" s="41" t="s">
        <v>68</v>
      </c>
      <c r="Q24" s="42" t="s">
        <v>69</v>
      </c>
      <c r="R24" s="50"/>
    </row>
    <row r="25" spans="1:18" ht="11.25" customHeight="1" x14ac:dyDescent="0.15">
      <c r="A25" s="79" t="s">
        <v>27</v>
      </c>
      <c r="B25" s="37">
        <v>30</v>
      </c>
      <c r="C25" s="38">
        <v>20</v>
      </c>
      <c r="D25" s="38">
        <v>20</v>
      </c>
      <c r="E25" s="43">
        <v>20</v>
      </c>
      <c r="F25" s="37">
        <v>750</v>
      </c>
      <c r="G25" s="38">
        <v>800</v>
      </c>
      <c r="H25" s="38">
        <v>15</v>
      </c>
      <c r="I25" s="38">
        <v>12</v>
      </c>
      <c r="J25" s="63">
        <v>12</v>
      </c>
      <c r="K25" s="37" t="s">
        <v>262</v>
      </c>
      <c r="L25" s="38">
        <v>450</v>
      </c>
      <c r="M25" s="66">
        <v>2800</v>
      </c>
      <c r="N25" s="38">
        <v>1800</v>
      </c>
      <c r="O25" s="38">
        <v>10</v>
      </c>
      <c r="P25" s="38">
        <v>10</v>
      </c>
      <c r="Q25" s="43">
        <v>10</v>
      </c>
      <c r="R25" s="50"/>
    </row>
    <row r="26" spans="1:18" ht="11.25" customHeight="1" thickBot="1" x14ac:dyDescent="0.2">
      <c r="A26" s="80" t="s">
        <v>28</v>
      </c>
      <c r="B26" s="58">
        <v>24.7</v>
      </c>
      <c r="C26" s="56">
        <v>20.8</v>
      </c>
      <c r="D26" s="56">
        <v>20.5</v>
      </c>
      <c r="E26" s="57">
        <v>19.3</v>
      </c>
      <c r="F26" s="58">
        <v>31.8</v>
      </c>
      <c r="G26" s="46">
        <v>34.4</v>
      </c>
      <c r="H26" s="56">
        <v>15.4</v>
      </c>
      <c r="I26" s="56">
        <v>15.1</v>
      </c>
      <c r="J26" s="59">
        <v>14.9</v>
      </c>
      <c r="K26" s="104" t="s">
        <v>262</v>
      </c>
      <c r="L26" s="46">
        <v>55.1</v>
      </c>
      <c r="M26" s="105">
        <v>119.5</v>
      </c>
      <c r="N26" s="46">
        <v>78.8</v>
      </c>
      <c r="O26" s="56">
        <v>17.5</v>
      </c>
      <c r="P26" s="56">
        <v>17.8</v>
      </c>
      <c r="Q26" s="57">
        <v>18.100000000000001</v>
      </c>
      <c r="R26" s="50"/>
    </row>
    <row r="27" spans="1:18" ht="7.5" customHeight="1" thickBot="1" x14ac:dyDescent="0.2">
      <c r="A27" s="81"/>
      <c r="B27" s="60"/>
      <c r="C27" s="60"/>
      <c r="D27" s="60"/>
      <c r="E27" s="49"/>
      <c r="F27" s="49"/>
      <c r="G27" s="49"/>
      <c r="H27" s="60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1.25" customHeight="1" x14ac:dyDescent="0.15">
      <c r="A28" s="81"/>
      <c r="B28" s="471" t="s">
        <v>246</v>
      </c>
      <c r="C28" s="472"/>
      <c r="D28" s="472"/>
      <c r="E28" s="472"/>
      <c r="F28" s="473"/>
      <c r="G28" s="471" t="s">
        <v>247</v>
      </c>
      <c r="H28" s="472"/>
      <c r="I28" s="472"/>
      <c r="J28" s="472"/>
      <c r="K28" s="472"/>
      <c r="L28" s="473"/>
      <c r="M28" s="471" t="s">
        <v>248</v>
      </c>
      <c r="N28" s="472"/>
      <c r="O28" s="472"/>
      <c r="P28" s="472"/>
      <c r="Q28" s="473"/>
      <c r="R28" s="49"/>
    </row>
    <row r="29" spans="1:18" ht="11.25" customHeight="1" thickBot="1" x14ac:dyDescent="0.2">
      <c r="A29" s="81"/>
      <c r="B29" s="35" t="s">
        <v>72</v>
      </c>
      <c r="C29" s="36" t="s">
        <v>73</v>
      </c>
      <c r="D29" s="36" t="s">
        <v>74</v>
      </c>
      <c r="E29" s="465" t="s">
        <v>249</v>
      </c>
      <c r="F29" s="467"/>
      <c r="G29" s="35" t="s">
        <v>75</v>
      </c>
      <c r="H29" s="36" t="s">
        <v>76</v>
      </c>
      <c r="I29" s="36" t="s">
        <v>77</v>
      </c>
      <c r="J29" s="465" t="s">
        <v>250</v>
      </c>
      <c r="K29" s="466"/>
      <c r="L29" s="467"/>
      <c r="M29" s="35" t="s">
        <v>78</v>
      </c>
      <c r="N29" s="36" t="s">
        <v>79</v>
      </c>
      <c r="O29" s="465" t="s">
        <v>251</v>
      </c>
      <c r="P29" s="466"/>
      <c r="Q29" s="467"/>
      <c r="R29" s="49"/>
    </row>
    <row r="30" spans="1:18" ht="11.25" customHeight="1" x14ac:dyDescent="0.15">
      <c r="A30" s="83" t="s">
        <v>40</v>
      </c>
      <c r="B30" s="52">
        <v>14.927</v>
      </c>
      <c r="C30" s="39">
        <v>20.353999999999999</v>
      </c>
      <c r="D30" s="39">
        <v>23.722000000000001</v>
      </c>
      <c r="E30" s="490">
        <v>24.364000000000001</v>
      </c>
      <c r="F30" s="491"/>
      <c r="G30" s="52">
        <v>12.316000000000001</v>
      </c>
      <c r="H30" s="39">
        <v>14.394</v>
      </c>
      <c r="I30" s="39">
        <v>24.552</v>
      </c>
      <c r="J30" s="490">
        <v>31.641999999999999</v>
      </c>
      <c r="K30" s="492"/>
      <c r="L30" s="491"/>
      <c r="M30" s="52">
        <v>0.6</v>
      </c>
      <c r="N30" s="39">
        <v>5.915</v>
      </c>
      <c r="O30" s="490">
        <v>8.3360000000000003</v>
      </c>
      <c r="P30" s="492"/>
      <c r="Q30" s="491"/>
      <c r="R30" s="49"/>
    </row>
    <row r="31" spans="1:18" ht="11.25" customHeight="1" x14ac:dyDescent="0.15">
      <c r="A31" s="84" t="s">
        <v>208</v>
      </c>
      <c r="B31" s="40" t="s">
        <v>80</v>
      </c>
      <c r="C31" s="41" t="s">
        <v>81</v>
      </c>
      <c r="D31" s="41" t="s">
        <v>260</v>
      </c>
      <c r="E31" s="41" t="s">
        <v>82</v>
      </c>
      <c r="F31" s="53" t="s">
        <v>83</v>
      </c>
      <c r="G31" s="40" t="s">
        <v>41</v>
      </c>
      <c r="H31" s="41" t="s">
        <v>84</v>
      </c>
      <c r="I31" s="41" t="s">
        <v>23</v>
      </c>
      <c r="J31" s="41" t="s">
        <v>46</v>
      </c>
      <c r="K31" s="41" t="s">
        <v>85</v>
      </c>
      <c r="L31" s="42" t="s">
        <v>83</v>
      </c>
      <c r="M31" s="40" t="s">
        <v>86</v>
      </c>
      <c r="N31" s="41" t="s">
        <v>47</v>
      </c>
      <c r="O31" s="41" t="s">
        <v>87</v>
      </c>
      <c r="P31" s="41" t="s">
        <v>88</v>
      </c>
      <c r="Q31" s="42" t="s">
        <v>84</v>
      </c>
      <c r="R31" s="49"/>
    </row>
    <row r="32" spans="1:18" ht="11.25" customHeight="1" x14ac:dyDescent="0.15">
      <c r="A32" s="84" t="s">
        <v>27</v>
      </c>
      <c r="B32" s="37">
        <v>35</v>
      </c>
      <c r="C32" s="38">
        <v>130</v>
      </c>
      <c r="D32" s="38">
        <v>30</v>
      </c>
      <c r="E32" s="38">
        <v>10</v>
      </c>
      <c r="F32" s="63">
        <v>10</v>
      </c>
      <c r="G32" s="37">
        <v>10</v>
      </c>
      <c r="H32" s="38">
        <v>800</v>
      </c>
      <c r="I32" s="38">
        <v>3500</v>
      </c>
      <c r="J32" s="38">
        <v>15</v>
      </c>
      <c r="K32" s="38">
        <v>15</v>
      </c>
      <c r="L32" s="43">
        <v>12</v>
      </c>
      <c r="M32" s="37">
        <v>50</v>
      </c>
      <c r="N32" s="38">
        <v>150</v>
      </c>
      <c r="O32" s="38">
        <v>90</v>
      </c>
      <c r="P32" s="38">
        <v>75</v>
      </c>
      <c r="Q32" s="43">
        <v>70</v>
      </c>
      <c r="R32" s="49"/>
    </row>
    <row r="33" spans="1:18" ht="11.25" customHeight="1" thickBot="1" x14ac:dyDescent="0.2">
      <c r="A33" s="85" t="s">
        <v>28</v>
      </c>
      <c r="B33" s="99">
        <v>25.5</v>
      </c>
      <c r="C33" s="88">
        <v>26.9</v>
      </c>
      <c r="D33" s="88">
        <v>18.8</v>
      </c>
      <c r="E33" s="88">
        <v>12.7</v>
      </c>
      <c r="F33" s="89">
        <v>12.6</v>
      </c>
      <c r="G33" s="99">
        <v>26.8</v>
      </c>
      <c r="H33" s="88">
        <v>62.9</v>
      </c>
      <c r="I33" s="88">
        <v>122.9</v>
      </c>
      <c r="J33" s="88">
        <v>22.2</v>
      </c>
      <c r="K33" s="88">
        <v>21.1</v>
      </c>
      <c r="L33" s="93">
        <v>21.2</v>
      </c>
      <c r="M33" s="88">
        <v>18.899999999999999</v>
      </c>
      <c r="N33" s="88">
        <v>30.1</v>
      </c>
      <c r="O33" s="88">
        <v>25.1</v>
      </c>
      <c r="P33" s="88">
        <v>26.8</v>
      </c>
      <c r="Q33" s="93">
        <v>26.9</v>
      </c>
      <c r="R33" s="49"/>
    </row>
    <row r="34" spans="1:18" ht="7.5" customHeight="1" thickBot="1" x14ac:dyDescent="0.2">
      <c r="A34" s="81"/>
      <c r="B34" s="60"/>
      <c r="C34" s="60"/>
      <c r="D34" s="49"/>
      <c r="E34" s="49"/>
      <c r="F34" s="49"/>
      <c r="G34" s="60"/>
      <c r="H34" s="60"/>
      <c r="I34" s="60"/>
      <c r="J34" s="60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thickBot="1" x14ac:dyDescent="0.2">
      <c r="A35" s="81"/>
      <c r="B35" s="471" t="s">
        <v>252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95" t="s">
        <v>279</v>
      </c>
      <c r="N35" s="496"/>
      <c r="O35" s="496"/>
      <c r="P35" s="496"/>
      <c r="Q35" s="50"/>
    </row>
    <row r="36" spans="1:18" ht="11.25" customHeight="1" thickBot="1" x14ac:dyDescent="0.2">
      <c r="A36" s="81"/>
      <c r="B36" s="35" t="s">
        <v>90</v>
      </c>
      <c r="C36" s="64" t="s">
        <v>91</v>
      </c>
      <c r="D36" s="36" t="s">
        <v>92</v>
      </c>
      <c r="E36" s="36" t="s">
        <v>93</v>
      </c>
      <c r="F36" s="36" t="s">
        <v>94</v>
      </c>
      <c r="G36" s="465" t="s">
        <v>253</v>
      </c>
      <c r="H36" s="466"/>
      <c r="I36" s="478"/>
      <c r="J36" s="465" t="s">
        <v>254</v>
      </c>
      <c r="K36" s="466"/>
      <c r="L36" s="466"/>
      <c r="M36" s="133" t="s">
        <v>280</v>
      </c>
      <c r="N36" s="134" t="s">
        <v>281</v>
      </c>
      <c r="O36" s="134" t="s">
        <v>282</v>
      </c>
      <c r="P36" s="135" t="s">
        <v>283</v>
      </c>
      <c r="Q36" s="50"/>
    </row>
    <row r="37" spans="1:18" ht="11.25" customHeight="1" x14ac:dyDescent="0.15">
      <c r="A37" s="125" t="s">
        <v>40</v>
      </c>
      <c r="B37" s="138">
        <v>13.618</v>
      </c>
      <c r="C37" s="139">
        <v>18.768999999999998</v>
      </c>
      <c r="D37" s="139">
        <v>23.007999999999999</v>
      </c>
      <c r="E37" s="139">
        <v>23.15</v>
      </c>
      <c r="F37" s="139">
        <v>26.664999999999999</v>
      </c>
      <c r="G37" s="497">
        <v>36.878</v>
      </c>
      <c r="H37" s="498"/>
      <c r="I37" s="499"/>
      <c r="J37" s="493" t="s">
        <v>262</v>
      </c>
      <c r="K37" s="494"/>
      <c r="L37" s="494"/>
      <c r="M37" s="52" t="s">
        <v>116</v>
      </c>
      <c r="N37" s="39" t="s">
        <v>116</v>
      </c>
      <c r="O37" s="39" t="s">
        <v>116</v>
      </c>
      <c r="P37" s="136" t="s">
        <v>116</v>
      </c>
      <c r="Q37" s="50"/>
    </row>
    <row r="38" spans="1:18" ht="11.25" customHeight="1" x14ac:dyDescent="0.15">
      <c r="A38" s="86" t="s">
        <v>12</v>
      </c>
      <c r="B38" s="109" t="s">
        <v>209</v>
      </c>
      <c r="C38" s="110" t="s">
        <v>210</v>
      </c>
      <c r="D38" s="111" t="s">
        <v>211</v>
      </c>
      <c r="E38" s="111" t="s">
        <v>212</v>
      </c>
      <c r="F38" s="111" t="s">
        <v>213</v>
      </c>
      <c r="G38" s="111" t="s">
        <v>214</v>
      </c>
      <c r="H38" s="111" t="s">
        <v>215</v>
      </c>
      <c r="I38" s="111" t="s">
        <v>216</v>
      </c>
      <c r="J38" s="111" t="s">
        <v>217</v>
      </c>
      <c r="K38" s="111" t="s">
        <v>218</v>
      </c>
      <c r="L38" s="114" t="s">
        <v>219</v>
      </c>
      <c r="M38" s="40" t="s">
        <v>116</v>
      </c>
      <c r="N38" s="41" t="s">
        <v>116</v>
      </c>
      <c r="O38" s="41" t="s">
        <v>116</v>
      </c>
      <c r="P38" s="42" t="s">
        <v>116</v>
      </c>
      <c r="Q38" s="50"/>
    </row>
    <row r="39" spans="1:18" ht="11.25" customHeight="1" x14ac:dyDescent="0.15">
      <c r="A39" s="86" t="s">
        <v>27</v>
      </c>
      <c r="B39" s="107">
        <v>90</v>
      </c>
      <c r="C39" s="108">
        <v>700</v>
      </c>
      <c r="D39" s="108">
        <v>1000</v>
      </c>
      <c r="E39" s="108">
        <v>100</v>
      </c>
      <c r="F39" s="108">
        <v>1100</v>
      </c>
      <c r="G39" s="108">
        <v>800</v>
      </c>
      <c r="H39" s="108">
        <v>900</v>
      </c>
      <c r="I39" s="108">
        <v>1100</v>
      </c>
      <c r="J39" s="108" t="s">
        <v>262</v>
      </c>
      <c r="K39" s="108" t="s">
        <v>261</v>
      </c>
      <c r="L39" s="131" t="s">
        <v>261</v>
      </c>
      <c r="M39" s="37">
        <v>350</v>
      </c>
      <c r="N39" s="38">
        <v>170</v>
      </c>
      <c r="O39" s="38">
        <v>800</v>
      </c>
      <c r="P39" s="43">
        <v>1000</v>
      </c>
      <c r="Q39" s="50"/>
    </row>
    <row r="40" spans="1:18" ht="11.25" customHeight="1" thickBot="1" x14ac:dyDescent="0.2">
      <c r="A40" s="87" t="s">
        <v>28</v>
      </c>
      <c r="B40" s="140">
        <v>36.799999999999997</v>
      </c>
      <c r="C40" s="142">
        <v>57.4</v>
      </c>
      <c r="D40" s="142">
        <v>70.599999999999994</v>
      </c>
      <c r="E40" s="142">
        <v>40.200000000000003</v>
      </c>
      <c r="F40" s="141">
        <v>78.2</v>
      </c>
      <c r="G40" s="112">
        <v>49.6</v>
      </c>
      <c r="H40" s="142">
        <v>59.4</v>
      </c>
      <c r="I40" s="142">
        <v>59.2</v>
      </c>
      <c r="J40" s="113" t="s">
        <v>261</v>
      </c>
      <c r="K40" s="113" t="s">
        <v>261</v>
      </c>
      <c r="L40" s="132" t="s">
        <v>261</v>
      </c>
      <c r="M40" s="99">
        <v>34.200000000000003</v>
      </c>
      <c r="N40" s="88">
        <v>26.9</v>
      </c>
      <c r="O40" s="88">
        <v>45</v>
      </c>
      <c r="P40" s="93">
        <v>46.7</v>
      </c>
      <c r="Q40" s="50"/>
    </row>
    <row r="41" spans="1:18" ht="7.5" customHeight="1" thickBot="1" x14ac:dyDescent="0.2">
      <c r="A41" s="81"/>
      <c r="B41" s="60"/>
      <c r="C41" s="60"/>
      <c r="D41" s="60"/>
      <c r="E41" s="49"/>
      <c r="F41" s="49"/>
      <c r="G41" s="60"/>
      <c r="H41" s="60"/>
      <c r="I41" s="60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1.25" customHeight="1" x14ac:dyDescent="0.15">
      <c r="A42" s="81"/>
      <c r="B42" s="471" t="s">
        <v>255</v>
      </c>
      <c r="C42" s="472"/>
      <c r="D42" s="472"/>
      <c r="E42" s="472"/>
      <c r="F42" s="472"/>
      <c r="G42" s="472"/>
      <c r="H42" s="472"/>
      <c r="I42" s="473"/>
      <c r="J42" s="471" t="s">
        <v>256</v>
      </c>
      <c r="K42" s="472"/>
      <c r="L42" s="472"/>
      <c r="M42" s="472"/>
      <c r="N42" s="473"/>
      <c r="O42" s="49"/>
      <c r="P42" s="49"/>
      <c r="Q42" s="49"/>
      <c r="R42" s="50"/>
    </row>
    <row r="43" spans="1:18" ht="11.25" customHeight="1" thickBot="1" x14ac:dyDescent="0.2">
      <c r="A43" s="81"/>
      <c r="B43" s="35" t="s">
        <v>98</v>
      </c>
      <c r="C43" s="36" t="s">
        <v>99</v>
      </c>
      <c r="D43" s="36" t="s">
        <v>100</v>
      </c>
      <c r="E43" s="36" t="s">
        <v>101</v>
      </c>
      <c r="F43" s="36" t="s">
        <v>102</v>
      </c>
      <c r="G43" s="462" t="s">
        <v>257</v>
      </c>
      <c r="H43" s="463"/>
      <c r="I43" s="464"/>
      <c r="J43" s="35" t="s">
        <v>103</v>
      </c>
      <c r="K43" s="36" t="s">
        <v>104</v>
      </c>
      <c r="L43" s="465" t="s">
        <v>258</v>
      </c>
      <c r="M43" s="466"/>
      <c r="N43" s="467"/>
      <c r="O43" s="49"/>
      <c r="P43" s="49"/>
      <c r="Q43" s="49"/>
      <c r="R43" s="50"/>
    </row>
    <row r="44" spans="1:18" ht="11.25" customHeight="1" x14ac:dyDescent="0.15">
      <c r="A44" s="125" t="s">
        <v>40</v>
      </c>
      <c r="B44" s="107" t="s">
        <v>261</v>
      </c>
      <c r="C44" s="108" t="s">
        <v>261</v>
      </c>
      <c r="D44" s="108" t="s">
        <v>261</v>
      </c>
      <c r="E44" s="108" t="s">
        <v>261</v>
      </c>
      <c r="F44" s="108" t="s">
        <v>261</v>
      </c>
      <c r="G44" s="487" t="s">
        <v>261</v>
      </c>
      <c r="H44" s="488"/>
      <c r="I44" s="489"/>
      <c r="J44" s="156">
        <v>4.9790000000000001</v>
      </c>
      <c r="K44" s="74">
        <v>10.631</v>
      </c>
      <c r="L44" s="468">
        <v>20.317</v>
      </c>
      <c r="M44" s="469"/>
      <c r="N44" s="470"/>
      <c r="O44" s="49"/>
      <c r="P44" s="49"/>
      <c r="Q44" s="49"/>
      <c r="R44" s="50"/>
    </row>
    <row r="45" spans="1:18" ht="11.25" customHeight="1" x14ac:dyDescent="0.15">
      <c r="A45" s="86" t="s">
        <v>12</v>
      </c>
      <c r="B45" s="109" t="s">
        <v>220</v>
      </c>
      <c r="C45" s="111" t="s">
        <v>221</v>
      </c>
      <c r="D45" s="111" t="s">
        <v>222</v>
      </c>
      <c r="E45" s="111" t="s">
        <v>223</v>
      </c>
      <c r="F45" s="114" t="s">
        <v>224</v>
      </c>
      <c r="G45" s="115" t="s">
        <v>225</v>
      </c>
      <c r="H45" s="116" t="s">
        <v>226</v>
      </c>
      <c r="I45" s="117" t="s">
        <v>227</v>
      </c>
      <c r="J45" s="65" t="s">
        <v>105</v>
      </c>
      <c r="K45" s="41" t="s">
        <v>266</v>
      </c>
      <c r="L45" s="41" t="s">
        <v>107</v>
      </c>
      <c r="M45" s="41" t="s">
        <v>212</v>
      </c>
      <c r="N45" s="42" t="s">
        <v>296</v>
      </c>
      <c r="O45" s="49"/>
      <c r="P45" s="49"/>
      <c r="Q45" s="49"/>
      <c r="R45" s="50"/>
    </row>
    <row r="46" spans="1:18" ht="11.25" customHeight="1" x14ac:dyDescent="0.15">
      <c r="A46" s="86" t="s">
        <v>27</v>
      </c>
      <c r="B46" s="107" t="s">
        <v>262</v>
      </c>
      <c r="C46" s="108" t="s">
        <v>261</v>
      </c>
      <c r="D46" s="108" t="s">
        <v>261</v>
      </c>
      <c r="E46" s="108" t="s">
        <v>261</v>
      </c>
      <c r="F46" s="108" t="s">
        <v>261</v>
      </c>
      <c r="G46" s="118" t="s">
        <v>262</v>
      </c>
      <c r="H46" s="118" t="s">
        <v>261</v>
      </c>
      <c r="I46" s="119" t="s">
        <v>261</v>
      </c>
      <c r="J46" s="68">
        <v>20</v>
      </c>
      <c r="K46" s="38">
        <v>12</v>
      </c>
      <c r="L46" s="38">
        <v>12</v>
      </c>
      <c r="M46" s="38">
        <v>12</v>
      </c>
      <c r="N46" s="43">
        <v>12</v>
      </c>
      <c r="O46" s="49"/>
      <c r="P46" s="49"/>
      <c r="Q46" s="49"/>
      <c r="R46" s="50"/>
    </row>
    <row r="47" spans="1:18" ht="11.25" customHeight="1" thickBot="1" x14ac:dyDescent="0.2">
      <c r="A47" s="87" t="s">
        <v>28</v>
      </c>
      <c r="B47" s="120" t="s">
        <v>261</v>
      </c>
      <c r="C47" s="112" t="s">
        <v>261</v>
      </c>
      <c r="D47" s="112" t="s">
        <v>261</v>
      </c>
      <c r="E47" s="112" t="s">
        <v>261</v>
      </c>
      <c r="F47" s="112" t="s">
        <v>261</v>
      </c>
      <c r="G47" s="121" t="s">
        <v>261</v>
      </c>
      <c r="H47" s="121" t="s">
        <v>261</v>
      </c>
      <c r="I47" s="122" t="s">
        <v>261</v>
      </c>
      <c r="J47" s="72">
        <v>23.9</v>
      </c>
      <c r="K47" s="46">
        <v>21.3</v>
      </c>
      <c r="L47" s="46">
        <v>19.100000000000001</v>
      </c>
      <c r="M47" s="46">
        <v>19.2</v>
      </c>
      <c r="N47" s="106">
        <v>19.100000000000001</v>
      </c>
      <c r="O47" s="49"/>
      <c r="P47" s="49"/>
      <c r="Q47" s="49"/>
      <c r="R47" s="50"/>
    </row>
    <row r="48" spans="1:18" ht="7.5" customHeight="1" thickBot="1" x14ac:dyDescent="0.2">
      <c r="A48" s="81"/>
      <c r="B48" s="60"/>
      <c r="C48" s="6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spans="1:18" ht="11.25" customHeight="1" x14ac:dyDescent="0.15">
      <c r="A49" s="81"/>
      <c r="B49" s="471" t="s">
        <v>259</v>
      </c>
      <c r="C49" s="472"/>
      <c r="D49" s="472"/>
      <c r="E49" s="473"/>
      <c r="F49" s="471" t="s">
        <v>109</v>
      </c>
      <c r="G49" s="472"/>
      <c r="H49" s="472"/>
      <c r="I49" s="472"/>
      <c r="J49" s="472"/>
      <c r="K49" s="473"/>
      <c r="L49" s="49"/>
      <c r="M49" s="474" t="s">
        <v>228</v>
      </c>
      <c r="N49" s="475"/>
      <c r="O49" s="475"/>
      <c r="P49" s="475"/>
      <c r="Q49" s="475"/>
      <c r="R49" s="476"/>
    </row>
    <row r="50" spans="1:18" ht="11.25" customHeight="1" thickBot="1" x14ac:dyDescent="0.2">
      <c r="A50" s="81"/>
      <c r="B50" s="35" t="s">
        <v>110</v>
      </c>
      <c r="C50" s="465" t="s">
        <v>285</v>
      </c>
      <c r="D50" s="466"/>
      <c r="E50" s="467"/>
      <c r="F50" s="477" t="s">
        <v>111</v>
      </c>
      <c r="G50" s="466"/>
      <c r="H50" s="478"/>
      <c r="I50" s="465" t="s">
        <v>112</v>
      </c>
      <c r="J50" s="466"/>
      <c r="K50" s="467"/>
      <c r="L50" s="49"/>
      <c r="M50" s="479" t="s">
        <v>229</v>
      </c>
      <c r="N50" s="480"/>
      <c r="O50" s="480"/>
      <c r="P50" s="480"/>
      <c r="Q50" s="480"/>
      <c r="R50" s="481"/>
    </row>
    <row r="51" spans="1:18" ht="11.25" customHeight="1" thickBot="1" x14ac:dyDescent="0.2">
      <c r="A51" s="83" t="s">
        <v>40</v>
      </c>
      <c r="B51" s="73" t="s">
        <v>29</v>
      </c>
      <c r="C51" s="468">
        <v>16.812999999999999</v>
      </c>
      <c r="D51" s="469"/>
      <c r="E51" s="470"/>
      <c r="F51" s="482" t="s">
        <v>310</v>
      </c>
      <c r="G51" s="469"/>
      <c r="H51" s="483"/>
      <c r="I51" s="468">
        <v>6.9969999999999999</v>
      </c>
      <c r="J51" s="469"/>
      <c r="K51" s="470"/>
      <c r="L51" s="49"/>
      <c r="M51" s="484" t="s">
        <v>263</v>
      </c>
      <c r="N51" s="485"/>
      <c r="O51" s="485"/>
      <c r="P51" s="485"/>
      <c r="Q51" s="485"/>
      <c r="R51" s="486"/>
    </row>
    <row r="52" spans="1:18" ht="11.25" customHeight="1" x14ac:dyDescent="0.15">
      <c r="A52" s="84" t="s">
        <v>12</v>
      </c>
      <c r="B52" s="40" t="s">
        <v>106</v>
      </c>
      <c r="C52" s="41" t="s">
        <v>265</v>
      </c>
      <c r="D52" s="41" t="s">
        <v>21</v>
      </c>
      <c r="E52" s="42" t="s">
        <v>22</v>
      </c>
      <c r="F52" s="40" t="s">
        <v>284</v>
      </c>
      <c r="G52" s="67" t="s">
        <v>113</v>
      </c>
      <c r="H52" s="41" t="s">
        <v>50</v>
      </c>
      <c r="I52" s="41" t="s">
        <v>24</v>
      </c>
      <c r="J52" s="41" t="s">
        <v>114</v>
      </c>
      <c r="K52" s="42" t="s">
        <v>84</v>
      </c>
      <c r="L52" s="49"/>
      <c r="M52" s="460" t="s">
        <v>311</v>
      </c>
      <c r="N52" s="460"/>
      <c r="O52" s="460"/>
      <c r="P52" s="460"/>
      <c r="Q52" s="460"/>
      <c r="R52" s="460"/>
    </row>
    <row r="53" spans="1:18" ht="11.25" customHeight="1" x14ac:dyDescent="0.15">
      <c r="A53" s="84" t="s">
        <v>27</v>
      </c>
      <c r="B53" s="73" t="s">
        <v>29</v>
      </c>
      <c r="C53" s="38">
        <v>300</v>
      </c>
      <c r="D53" s="63">
        <v>160</v>
      </c>
      <c r="E53" s="75" t="s">
        <v>29</v>
      </c>
      <c r="F53" s="107" t="s">
        <v>262</v>
      </c>
      <c r="G53" s="68" t="s">
        <v>262</v>
      </c>
      <c r="H53" s="68" t="s">
        <v>262</v>
      </c>
      <c r="I53" s="38">
        <v>300</v>
      </c>
      <c r="J53" s="38">
        <v>350</v>
      </c>
      <c r="K53" s="43">
        <v>350</v>
      </c>
      <c r="L53" s="49"/>
      <c r="M53" s="461"/>
      <c r="N53" s="461"/>
      <c r="O53" s="461"/>
      <c r="P53" s="461"/>
      <c r="Q53" s="461"/>
      <c r="R53" s="461"/>
    </row>
    <row r="54" spans="1:18" ht="11.25" customHeight="1" thickBot="1" x14ac:dyDescent="0.2">
      <c r="A54" s="85" t="s">
        <v>28</v>
      </c>
      <c r="B54" s="44" t="s">
        <v>29</v>
      </c>
      <c r="C54" s="46">
        <v>31.5</v>
      </c>
      <c r="D54" s="69">
        <v>31.9</v>
      </c>
      <c r="E54" s="70" t="s">
        <v>29</v>
      </c>
      <c r="F54" s="120" t="s">
        <v>261</v>
      </c>
      <c r="G54" s="100" t="s">
        <v>262</v>
      </c>
      <c r="H54" s="94" t="s">
        <v>262</v>
      </c>
      <c r="I54" s="56">
        <v>25.8</v>
      </c>
      <c r="J54" s="71">
        <v>27.1</v>
      </c>
      <c r="K54" s="57">
        <v>27.4</v>
      </c>
      <c r="L54" s="49"/>
      <c r="M54" s="461"/>
      <c r="N54" s="461"/>
      <c r="O54" s="461"/>
      <c r="P54" s="461"/>
      <c r="Q54" s="461"/>
      <c r="R54" s="461"/>
    </row>
    <row r="55" spans="1:18" x14ac:dyDescent="0.15">
      <c r="F55" s="81"/>
      <c r="M55" s="461"/>
      <c r="N55" s="461"/>
      <c r="O55" s="461"/>
      <c r="P55" s="461"/>
      <c r="Q55" s="461"/>
      <c r="R55" s="46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54</vt:i4>
      </vt:variant>
      <vt:variant>
        <vt:lpstr>名前付き一覧</vt:lpstr>
      </vt:variant>
      <vt:variant>
        <vt:i4>52</vt:i4>
      </vt:variant>
    </vt:vector>
  </HeadingPairs>
  <TitlesOfParts>
    <vt:vector size="106" baseType="lpstr">
      <vt:lpstr>2021年一覧表（ＮＳＷ）</vt:lpstr>
      <vt:lpstr>2021年全井戸集計表</vt:lpstr>
      <vt:lpstr>1月5日</vt:lpstr>
      <vt:lpstr>1月12日</vt:lpstr>
      <vt:lpstr>1月18日</vt:lpstr>
      <vt:lpstr>1月25日</vt:lpstr>
      <vt:lpstr>2月1日</vt:lpstr>
      <vt:lpstr>2月8日</vt:lpstr>
      <vt:lpstr>2月15日</vt:lpstr>
      <vt:lpstr>2月22日</vt:lpstr>
      <vt:lpstr>3月1日</vt:lpstr>
      <vt:lpstr>3月8日</vt:lpstr>
      <vt:lpstr>3月15日</vt:lpstr>
      <vt:lpstr>3月23日</vt:lpstr>
      <vt:lpstr>3月29日</vt:lpstr>
      <vt:lpstr>4月5日</vt:lpstr>
      <vt:lpstr>4月12日</vt:lpstr>
      <vt:lpstr>4月19日</vt:lpstr>
      <vt:lpstr>4月26日</vt:lpstr>
      <vt:lpstr>5月6日</vt:lpstr>
      <vt:lpstr>5月12日</vt:lpstr>
      <vt:lpstr>5月18日</vt:lpstr>
      <vt:lpstr>5月25日</vt:lpstr>
      <vt:lpstr>5月31日</vt:lpstr>
      <vt:lpstr>6月7日</vt:lpstr>
      <vt:lpstr>6月14日</vt:lpstr>
      <vt:lpstr>6月21日</vt:lpstr>
      <vt:lpstr>6月28日</vt:lpstr>
      <vt:lpstr>7月6日</vt:lpstr>
      <vt:lpstr>7月12日</vt:lpstr>
      <vt:lpstr>7月19日</vt:lpstr>
      <vt:lpstr>7月26日</vt:lpstr>
      <vt:lpstr>8月3日</vt:lpstr>
      <vt:lpstr>8月11日</vt:lpstr>
      <vt:lpstr>8月17日</vt:lpstr>
      <vt:lpstr>8月23日</vt:lpstr>
      <vt:lpstr>8月30日</vt:lpstr>
      <vt:lpstr>9月6日</vt:lpstr>
      <vt:lpstr>9月13日</vt:lpstr>
      <vt:lpstr>9月21日</vt:lpstr>
      <vt:lpstr>9月27日</vt:lpstr>
      <vt:lpstr>10月6日</vt:lpstr>
      <vt:lpstr>10月11日</vt:lpstr>
      <vt:lpstr>10月18日</vt:lpstr>
      <vt:lpstr>10月25日</vt:lpstr>
      <vt:lpstr>11月1日</vt:lpstr>
      <vt:lpstr>11月8日</vt:lpstr>
      <vt:lpstr>11月15日</vt:lpstr>
      <vt:lpstr>11月24日</vt:lpstr>
      <vt:lpstr>11月29日</vt:lpstr>
      <vt:lpstr>12月6日</vt:lpstr>
      <vt:lpstr>12月13日</vt:lpstr>
      <vt:lpstr>12月20日</vt:lpstr>
      <vt:lpstr>12月27日</vt:lpstr>
      <vt:lpstr>'10月11日'!Print_Area</vt:lpstr>
      <vt:lpstr>'10月18日'!Print_Area</vt:lpstr>
      <vt:lpstr>'10月25日'!Print_Area</vt:lpstr>
      <vt:lpstr>'10月6日'!Print_Area</vt:lpstr>
      <vt:lpstr>'11月15日'!Print_Area</vt:lpstr>
      <vt:lpstr>'11月1日'!Print_Area</vt:lpstr>
      <vt:lpstr>'11月24日'!Print_Area</vt:lpstr>
      <vt:lpstr>'11月29日'!Print_Area</vt:lpstr>
      <vt:lpstr>'11月8日'!Print_Area</vt:lpstr>
      <vt:lpstr>'12月13日'!Print_Area</vt:lpstr>
      <vt:lpstr>'12月20日'!Print_Area</vt:lpstr>
      <vt:lpstr>'12月27日'!Print_Area</vt:lpstr>
      <vt:lpstr>'12月6日'!Print_Area</vt:lpstr>
      <vt:lpstr>'1月12日'!Print_Area</vt:lpstr>
      <vt:lpstr>'1月18日'!Print_Area</vt:lpstr>
      <vt:lpstr>'1月25日'!Print_Area</vt:lpstr>
      <vt:lpstr>'1月5日'!Print_Area</vt:lpstr>
      <vt:lpstr>'2月15日'!Print_Area</vt:lpstr>
      <vt:lpstr>'2月1日'!Print_Area</vt:lpstr>
      <vt:lpstr>'2月22日'!Print_Area</vt:lpstr>
      <vt:lpstr>'2月8日'!Print_Area</vt:lpstr>
      <vt:lpstr>'3月15日'!Print_Area</vt:lpstr>
      <vt:lpstr>'3月1日'!Print_Area</vt:lpstr>
      <vt:lpstr>'3月23日'!Print_Area</vt:lpstr>
      <vt:lpstr>'3月29日'!Print_Area</vt:lpstr>
      <vt:lpstr>'3月8日'!Print_Area</vt:lpstr>
      <vt:lpstr>'4月12日'!Print_Area</vt:lpstr>
      <vt:lpstr>'4月19日'!Print_Area</vt:lpstr>
      <vt:lpstr>'4月26日'!Print_Area</vt:lpstr>
      <vt:lpstr>'4月5日'!Print_Area</vt:lpstr>
      <vt:lpstr>'5月12日'!Print_Area</vt:lpstr>
      <vt:lpstr>'5月18日'!Print_Area</vt:lpstr>
      <vt:lpstr>'5月25日'!Print_Area</vt:lpstr>
      <vt:lpstr>'5月31日'!Print_Area</vt:lpstr>
      <vt:lpstr>'5月6日'!Print_Area</vt:lpstr>
      <vt:lpstr>'6月14日'!Print_Area</vt:lpstr>
      <vt:lpstr>'6月21日'!Print_Area</vt:lpstr>
      <vt:lpstr>'6月28日'!Print_Area</vt:lpstr>
      <vt:lpstr>'6月7日'!Print_Area</vt:lpstr>
      <vt:lpstr>'7月12日'!Print_Area</vt:lpstr>
      <vt:lpstr>'7月19日'!Print_Area</vt:lpstr>
      <vt:lpstr>'7月26日'!Print_Area</vt:lpstr>
      <vt:lpstr>'7月6日'!Print_Area</vt:lpstr>
      <vt:lpstr>'8月11日'!Print_Area</vt:lpstr>
      <vt:lpstr>'8月17日'!Print_Area</vt:lpstr>
      <vt:lpstr>'8月23日'!Print_Area</vt:lpstr>
      <vt:lpstr>'8月30日'!Print_Area</vt:lpstr>
      <vt:lpstr>'8月3日'!Print_Area</vt:lpstr>
      <vt:lpstr>'9月13日'!Print_Area</vt:lpstr>
      <vt:lpstr>'9月21日'!Print_Area</vt:lpstr>
      <vt:lpstr>'9月27日'!Print_Area</vt:lpstr>
      <vt:lpstr>'9月6日'!Print_Area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kimura_kazuya</dc:creator>
  <cp:lastModifiedBy>DELL7PC</cp:lastModifiedBy>
  <cp:lastPrinted>2022-12-20T03:00:56Z</cp:lastPrinted>
  <dcterms:created xsi:type="dcterms:W3CDTF">2013-01-05T18:54:09Z</dcterms:created>
  <dcterms:modified xsi:type="dcterms:W3CDTF">2023-04-14T07:11:04Z</dcterms:modified>
</cp:coreProperties>
</file>